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Bhagalpur!$A$1:$V$36</definedName>
    <definedName name="_xlnm.Print_Area" localSheetId="10">Darbhanga!$A$1:$V$51</definedName>
    <definedName name="_xlnm.Print_Area" localSheetId="3">Magadh!$A$1:$V$44</definedName>
    <definedName name="_xlnm.Print_Area" localSheetId="5">Munger!$A$1:$V$37</definedName>
    <definedName name="_xlnm.Print_Area" localSheetId="1">'Patna (East)'!$A$1:$V$44</definedName>
    <definedName name="_xlnm.Print_Area" localSheetId="2">'Patna (West)'!$A$1:$V$35</definedName>
    <definedName name="_xlnm.Print_Area" localSheetId="0">Summary!$A$1:$X$30</definedName>
    <definedName name="_xlnm.Print_Area" localSheetId="8">'Tirhut (East)'!$A$1:$V$48</definedName>
    <definedName name="_xlnm.Print_Area" localSheetId="9">'Tirhut (West)'!$A$1:$V$51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</definedNames>
  <calcPr calcId="124519"/>
</workbook>
</file>

<file path=xl/calcChain.xml><?xml version="1.0" encoding="utf-8"?>
<calcChain xmlns="http://schemas.openxmlformats.org/spreadsheetml/2006/main">
  <c r="S8" i="10"/>
  <c r="V8"/>
  <c r="S43" i="15"/>
  <c r="V24" i="10"/>
  <c r="T24"/>
  <c r="M24"/>
  <c r="N24"/>
  <c r="O24"/>
  <c r="P24"/>
  <c r="Q24"/>
  <c r="R24"/>
  <c r="S24"/>
  <c r="L24"/>
  <c r="G24"/>
  <c r="J24" s="1"/>
  <c r="F24"/>
  <c r="I24" s="1"/>
  <c r="E24"/>
  <c r="H24" s="1"/>
  <c r="T23"/>
  <c r="L23"/>
  <c r="G23"/>
  <c r="J23" s="1"/>
  <c r="F23"/>
  <c r="I23" s="1"/>
  <c r="E23"/>
  <c r="H23" s="1"/>
  <c r="L44" i="14"/>
  <c r="M49"/>
  <c r="N49"/>
  <c r="O49"/>
  <c r="P49"/>
  <c r="Q49"/>
  <c r="R49"/>
  <c r="S49"/>
  <c r="T49"/>
  <c r="U49"/>
  <c r="L49"/>
  <c r="H49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T21"/>
  <c r="S21"/>
  <c r="L2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T43"/>
  <c r="V21" i="10" s="1"/>
  <c r="L43" i="16"/>
  <c r="H43"/>
  <c r="E43"/>
  <c r="U46"/>
  <c r="T46"/>
  <c r="S46"/>
  <c r="R46"/>
  <c r="Q46"/>
  <c r="P46"/>
  <c r="O46"/>
  <c r="N46"/>
  <c r="M46"/>
  <c r="L46"/>
  <c r="I46"/>
  <c r="U43"/>
  <c r="W21" i="10" s="1"/>
  <c r="I43" i="16"/>
  <c r="V3"/>
  <c r="A2"/>
  <c r="W10" i="10"/>
  <c r="V10"/>
  <c r="T10"/>
  <c r="M10"/>
  <c r="N10"/>
  <c r="O10"/>
  <c r="P10"/>
  <c r="Q10"/>
  <c r="R10"/>
  <c r="S10"/>
  <c r="L10"/>
  <c r="J10"/>
  <c r="G10"/>
  <c r="F10"/>
  <c r="I10" s="1"/>
  <c r="E10"/>
  <c r="T9"/>
  <c r="L9"/>
  <c r="H9"/>
  <c r="G9"/>
  <c r="F9"/>
  <c r="I9" s="1"/>
  <c r="E9"/>
  <c r="U21" l="1"/>
  <c r="U22"/>
  <c r="Z22" s="1"/>
  <c r="H10"/>
  <c r="Z21"/>
  <c r="T8" l="1"/>
  <c r="N8"/>
  <c r="P8"/>
  <c r="R8"/>
  <c r="L8"/>
  <c r="G8"/>
  <c r="J8" s="1"/>
  <c r="F8"/>
  <c r="I8" s="1"/>
  <c r="I43" i="15"/>
  <c r="E8" i="10"/>
  <c r="H8" s="1"/>
  <c r="E40" i="15"/>
  <c r="P7" i="10"/>
  <c r="R7"/>
  <c r="L7"/>
  <c r="G7"/>
  <c r="J7" s="1"/>
  <c r="F7"/>
  <c r="I7" s="1"/>
  <c r="E7"/>
  <c r="H7" s="1"/>
  <c r="M34" i="4"/>
  <c r="N34"/>
  <c r="O34"/>
  <c r="P34"/>
  <c r="Q34"/>
  <c r="R34"/>
  <c r="S34"/>
  <c r="T34"/>
  <c r="U34"/>
  <c r="L34"/>
  <c r="H34"/>
  <c r="E34"/>
  <c r="M31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E31"/>
  <c r="M43" i="15"/>
  <c r="M8" i="10" s="1"/>
  <c r="N43" i="15"/>
  <c r="O43"/>
  <c r="O8" i="10" s="1"/>
  <c r="P43" i="15"/>
  <c r="Q43"/>
  <c r="Q8" i="10" s="1"/>
  <c r="R43" i="15"/>
  <c r="T43"/>
  <c r="U43"/>
  <c r="W8" i="10" s="1"/>
  <c r="L43" i="15"/>
  <c r="H43"/>
  <c r="E43"/>
  <c r="M40"/>
  <c r="M7" i="10" s="1"/>
  <c r="N40" i="15"/>
  <c r="N7" i="10" s="1"/>
  <c r="O40" i="15"/>
  <c r="O7" i="10" s="1"/>
  <c r="P40" i="15"/>
  <c r="Q40"/>
  <c r="Q7" i="10" s="1"/>
  <c r="R40" i="15"/>
  <c r="S40"/>
  <c r="S7" i="10" s="1"/>
  <c r="T40" i="15"/>
  <c r="V7" i="10" s="1"/>
  <c r="U40" i="15"/>
  <c r="W7" i="10" s="1"/>
  <c r="L40" i="15"/>
  <c r="H40"/>
  <c r="I40"/>
  <c r="T7" i="10" s="1"/>
  <c r="T3" i="15"/>
  <c r="J9" i="10"/>
  <c r="U3" i="9"/>
  <c r="U7" i="10" l="1"/>
  <c r="Z7" s="1"/>
  <c r="U9"/>
  <c r="U10"/>
  <c r="T33" i="6"/>
  <c r="T3" i="4"/>
  <c r="L44" i="7"/>
  <c r="M44"/>
  <c r="N44"/>
  <c r="O44"/>
  <c r="P44"/>
  <c r="Q44"/>
  <c r="R44"/>
  <c r="S44"/>
  <c r="T44"/>
  <c r="Z10" i="10" l="1"/>
  <c r="Z9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W24" i="10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T17"/>
  <c r="G17"/>
  <c r="J17" s="1"/>
  <c r="F17"/>
  <c r="I17" s="1"/>
  <c r="E17"/>
  <c r="H17" s="1"/>
  <c r="E30" i="12"/>
  <c r="U30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H30"/>
  <c r="J3"/>
  <c r="W18" i="10"/>
  <c r="G18"/>
  <c r="J18" s="1"/>
  <c r="W16"/>
  <c r="V16"/>
  <c r="T16"/>
  <c r="M16"/>
  <c r="N16"/>
  <c r="O16"/>
  <c r="P16"/>
  <c r="Q16"/>
  <c r="R16"/>
  <c r="S16"/>
  <c r="L16"/>
  <c r="G16"/>
  <c r="J16" s="1"/>
  <c r="F16"/>
  <c r="E16"/>
  <c r="G15"/>
  <c r="J15" s="1"/>
  <c r="F15"/>
  <c r="E15"/>
  <c r="L33" i="6"/>
  <c r="L15" i="10" s="1"/>
  <c r="E36" i="6"/>
  <c r="E33"/>
  <c r="V14" i="10"/>
  <c r="T14"/>
  <c r="Q14"/>
  <c r="R14"/>
  <c r="F14"/>
  <c r="I14" s="1"/>
  <c r="E14"/>
  <c r="H14" s="1"/>
  <c r="E35" i="11"/>
  <c r="T13" i="10"/>
  <c r="M13"/>
  <c r="Q13"/>
  <c r="G13"/>
  <c r="J13" s="1"/>
  <c r="F13"/>
  <c r="I13" s="1"/>
  <c r="E13"/>
  <c r="H13" s="1"/>
  <c r="H30" i="11"/>
  <c r="E30"/>
  <c r="U35"/>
  <c r="W14" i="10" s="1"/>
  <c r="T35" i="11"/>
  <c r="S35"/>
  <c r="S14" i="10" s="1"/>
  <c r="R35" i="11"/>
  <c r="Q35"/>
  <c r="P35"/>
  <c r="P14" i="10" s="1"/>
  <c r="O35" i="11"/>
  <c r="O14" i="10" s="1"/>
  <c r="N35" i="11"/>
  <c r="N14" i="10" s="1"/>
  <c r="M35" i="11"/>
  <c r="M14" i="10" s="1"/>
  <c r="L35" i="11"/>
  <c r="L14" i="10" s="1"/>
  <c r="I35" i="11"/>
  <c r="H35"/>
  <c r="G14" i="10" s="1"/>
  <c r="J14" s="1"/>
  <c r="U30" i="11"/>
  <c r="W13" i="10" s="1"/>
  <c r="T30" i="11"/>
  <c r="V13" i="10" s="1"/>
  <c r="S30" i="11"/>
  <c r="S13" i="10" s="1"/>
  <c r="R30" i="11"/>
  <c r="R13" i="10" s="1"/>
  <c r="Q30" i="11"/>
  <c r="P30"/>
  <c r="P13" i="10" s="1"/>
  <c r="O30" i="11"/>
  <c r="O13" i="10" s="1"/>
  <c r="N30" i="11"/>
  <c r="N13" i="10" s="1"/>
  <c r="M30" i="11"/>
  <c r="L30"/>
  <c r="L13" i="10" s="1"/>
  <c r="I30" i="11"/>
  <c r="U3"/>
  <c r="U3" i="6"/>
  <c r="U13" i="10" l="1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I28" i="10"/>
  <c r="W12"/>
  <c r="T12"/>
  <c r="U12"/>
  <c r="V12"/>
  <c r="V30" s="1"/>
  <c r="K12"/>
  <c r="K30" s="1"/>
  <c r="L12"/>
  <c r="M12"/>
  <c r="N12"/>
  <c r="N30" s="1"/>
  <c r="O12"/>
  <c r="P12"/>
  <c r="Q12"/>
  <c r="R12"/>
  <c r="R30" s="1"/>
  <c r="S12"/>
  <c r="I12"/>
  <c r="J12"/>
  <c r="G12"/>
  <c r="F12"/>
  <c r="E12"/>
  <c r="E30" s="1"/>
  <c r="T79" i="5"/>
  <c r="V20" i="10" s="1"/>
  <c r="H28"/>
  <c r="H30" s="1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6" i="6"/>
  <c r="T36"/>
  <c r="S36"/>
  <c r="R36"/>
  <c r="Q36"/>
  <c r="P36"/>
  <c r="O36"/>
  <c r="N36"/>
  <c r="M36"/>
  <c r="L36"/>
  <c r="I36"/>
  <c r="H36"/>
  <c r="I16" i="10"/>
  <c r="I34" i="4"/>
  <c r="O30" i="10" l="1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29" s="1"/>
  <c r="H15"/>
  <c r="E11"/>
  <c r="E29" s="1"/>
  <c r="J27"/>
  <c r="I27"/>
  <c r="H45" i="8"/>
  <c r="G25" i="10" s="1"/>
  <c r="H44" i="7"/>
  <c r="G11" i="10" s="1"/>
  <c r="F11"/>
  <c r="F29" s="1"/>
  <c r="H33" i="6"/>
  <c r="H47" i="5"/>
  <c r="G19" i="10" s="1"/>
  <c r="J19" s="1"/>
  <c r="H31" i="4"/>
  <c r="J25" i="10" l="1"/>
  <c r="G29"/>
  <c r="R29"/>
  <c r="N29"/>
  <c r="S29"/>
  <c r="O29"/>
  <c r="V29"/>
  <c r="P29"/>
  <c r="L29"/>
  <c r="T29"/>
  <c r="Q29"/>
  <c r="M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<sst xmlns="http://schemas.openxmlformats.org/spreadsheetml/2006/main" count="1797" uniqueCount="1131">
  <si>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</si>
  <si>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</si>
  <si>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</si>
  <si>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</si>
  <si>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</si>
  <si>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</si>
  <si>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</si>
  <si>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</si>
  <si>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</si>
  <si>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</si>
  <si>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</si>
  <si>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</si>
  <si>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</si>
  <si>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</si>
  <si>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</si>
  <si>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</si>
  <si>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</si>
  <si>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</si>
  <si>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</si>
  <si>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</si>
  <si>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</si>
  <si>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</si>
  <si>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</si>
  <si>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</si>
  <si>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</si>
  <si>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</si>
  <si>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</si>
  <si>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</si>
  <si>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</si>
  <si>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</si>
  <si>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</si>
  <si>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</si>
  <si>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</si>
  <si>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</si>
  <si>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</si>
  <si>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</si>
  <si>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</si>
  <si>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</si>
  <si>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</si>
  <si>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</si>
  <si>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</si>
  <si>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</si>
  <si>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</si>
  <si>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</si>
  <si>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</si>
  <si>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</si>
  <si>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</si>
  <si>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</si>
  <si>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</si>
  <si>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</si>
  <si>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</si>
  <si>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</si>
  <si>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</si>
  <si>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</si>
  <si>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</si>
  <si>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</si>
  <si>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</si>
  <si>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</si>
  <si>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</si>
  <si>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</si>
  <si>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</si>
  <si>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</si>
  <si>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</si>
  <si>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</si>
  <si>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</si>
  <si>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</si>
  <si>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</si>
  <si>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</si>
  <si>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</si>
  <si>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</si>
  <si>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</si>
  <si>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</si>
  <si>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</si>
  <si>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</si>
  <si>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</si>
  <si>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</si>
  <si>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</si>
  <si>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</si>
  <si>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</si>
  <si>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</si>
  <si>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</si>
  <si>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</si>
  <si>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</si>
  <si>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</si>
  <si>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</si>
  <si>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</si>
  <si>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</si>
  <si>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</si>
  <si>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</si>
  <si>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</si>
  <si>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</si>
  <si>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</si>
  <si>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</si>
  <si>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</si>
  <si>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</si>
  <si>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</si>
  <si>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</si>
  <si>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</si>
  <si>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</si>
  <si>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</si>
  <si>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</si>
  <si>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</si>
  <si>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</si>
  <si>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</si>
  <si>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</si>
  <si>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</si>
  <si>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</si>
  <si>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</si>
  <si>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</si>
  <si>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</si>
  <si>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</si>
  <si>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</si>
  <si>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</si>
  <si>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</si>
  <si>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</si>
  <si>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</si>
  <si>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</si>
  <si>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</si>
  <si>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</si>
  <si>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</si>
  <si>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</si>
  <si>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</si>
  <si>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</si>
  <si>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</si>
  <si>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</si>
  <si>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</si>
  <si>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</si>
  <si>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</si>
  <si>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</si>
  <si>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</si>
  <si>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</si>
  <si>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</si>
  <si>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</si>
  <si>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</si>
  <si>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</si>
  <si>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</si>
  <si>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</si>
  <si>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</si>
  <si>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</si>
  <si>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</si>
  <si>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</si>
  <si>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</si>
  <si>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</si>
  <si>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</si>
  <si>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</si>
  <si>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</si>
  <si>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</si>
  <si>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</si>
  <si>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</si>
  <si>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</si>
  <si>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</si>
  <si>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</si>
  <si>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</si>
  <si>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</si>
  <si>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</si>
  <si>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</si>
  <si>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</si>
  <si>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</si>
  <si>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</si>
  <si>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</si>
  <si>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</si>
  <si>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</si>
  <si>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</si>
  <si>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</si>
  <si>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</si>
  <si>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</si>
  <si>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</si>
  <si>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</si>
  <si>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</si>
  <si>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</si>
  <si>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</si>
  <si>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</si>
  <si>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</si>
  <si>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</si>
  <si>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</si>
  <si>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</si>
  <si>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</si>
  <si>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</si>
  <si>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</si>
  <si>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</si>
  <si>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</si>
  <si>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</si>
  <si>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</si>
  <si>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</si>
  <si>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</si>
  <si>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</si>
  <si>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</si>
  <si>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</si>
  <si>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</si>
  <si>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</si>
  <si>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</si>
  <si>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</si>
  <si>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</si>
  <si>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</si>
  <si>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</si>
  <si>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</si>
  <si>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</si>
  <si>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</si>
  <si>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</si>
  <si>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</si>
  <si>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</si>
  <si>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</si>
  <si>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</si>
  <si>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</si>
  <si>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</si>
  <si>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</si>
  <si>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</si>
  <si>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</si>
  <si>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</si>
  <si>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</si>
  <si>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</si>
  <si>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</si>
  <si>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</si>
  <si>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</si>
  <si>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</si>
  <si>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</si>
  <si>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</si>
  <si>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</si>
  <si>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</si>
  <si>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</si>
  <si>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</si>
  <si>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</si>
  <si>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</si>
  <si>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</si>
  <si>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</si>
  <si>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</si>
  <si>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</si>
  <si>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</si>
  <si>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</si>
  <si>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</si>
  <si>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</si>
  <si>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</si>
  <si>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</si>
  <si>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</si>
  <si>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</si>
  <si>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</si>
  <si>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</si>
  <si>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</si>
  <si>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</si>
  <si>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</si>
  <si>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</si>
  <si>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</si>
  <si>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</si>
  <si>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</si>
  <si>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</si>
  <si>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</si>
  <si>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</si>
  <si>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</si>
  <si>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</si>
  <si>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</si>
  <si>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</si>
  <si>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</si>
  <si>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</si>
  <si>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</si>
  <si>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</si>
  <si>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</si>
  <si>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</si>
  <si>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</si>
  <si>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</si>
  <si>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</si>
  <si>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</si>
  <si>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</si>
  <si>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</si>
  <si>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</si>
  <si>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</si>
  <si>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</si>
  <si>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</si>
  <si>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</si>
  <si>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</si>
  <si>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</si>
  <si>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</si>
  <si>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</si>
  <si>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</si>
  <si>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</si>
  <si>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</si>
  <si>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</si>
  <si>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</si>
  <si>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</si>
  <si>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</si>
  <si>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</si>
  <si>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</si>
  <si>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</si>
  <si>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</si>
  <si>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</si>
  <si>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</si>
  <si>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</si>
  <si>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</si>
  <si>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</si>
  <si>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</si>
  <si>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</si>
  <si>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</si>
  <si>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</si>
  <si>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</si>
  <si>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</si>
  <si>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</si>
  <si>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</si>
  <si>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</si>
  <si>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</si>
  <si>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</si>
  <si>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</si>
  <si>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</si>
  <si>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</si>
  <si>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</si>
  <si>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</si>
  <si>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</si>
  <si>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</si>
  <si>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</si>
  <si>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</si>
  <si>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</si>
  <si>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</si>
  <si>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</si>
  <si>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</si>
  <si>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</si>
  <si>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</si>
  <si>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</si>
  <si>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</si>
  <si>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</si>
  <si>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</si>
  <si>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</si>
  <si>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</si>
  <si>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</si>
  <si>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</si>
  <si>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</si>
  <si>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</si>
  <si>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</si>
  <si>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</si>
  <si>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</si>
  <si>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</si>
  <si>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</si>
  <si>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</si>
  <si>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</si>
  <si>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</si>
  <si>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</si>
  <si>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</si>
  <si>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</si>
  <si>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</si>
  <si>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</si>
  <si>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</si>
  <si>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</si>
  <si>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</si>
  <si>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</si>
  <si>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</si>
  <si>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</si>
  <si>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</si>
  <si>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</si>
  <si>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</si>
  <si>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</si>
  <si>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</si>
  <si>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</si>
  <si>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</si>
  <si>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</si>
  <si>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</si>
  <si>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</si>
  <si>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</si>
  <si>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</si>
  <si>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</si>
  <si>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</si>
  <si>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</si>
  <si>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</si>
  <si>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</si>
  <si>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</si>
  <si>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</si>
  <si>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</si>
  <si>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</si>
  <si>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</si>
  <si>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</si>
  <si>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</si>
  <si>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</si>
  <si>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</si>
  <si>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</si>
  <si>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</si>
  <si>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</si>
  <si>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</si>
  <si>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</si>
  <si>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</si>
  <si>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</si>
  <si>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</si>
  <si>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</si>
  <si>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</si>
  <si>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</si>
  <si>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</si>
  <si>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</si>
  <si>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</si>
  <si>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</si>
  <si>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</si>
  <si>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</si>
  <si>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</si>
  <si>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</si>
  <si>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</si>
  <si>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</si>
  <si>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</si>
  <si>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</si>
  <si>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</si>
  <si>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</si>
  <si>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</si>
  <si>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</si>
  <si>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</si>
  <si>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</si>
  <si>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</si>
  <si>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</si>
  <si>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</si>
  <si>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</si>
  <si>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</si>
  <si>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</si>
  <si>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</si>
  <si>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</si>
  <si>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</si>
  <si>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</si>
  <si>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</si>
  <si>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</si>
  <si>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</si>
  <si>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</si>
  <si>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</si>
  <si>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</si>
  <si>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</si>
  <si>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</si>
  <si>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</si>
  <si>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</si>
  <si>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</si>
  <si>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</si>
  <si>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</si>
  <si>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</si>
  <si>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</si>
  <si>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</si>
  <si>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</si>
  <si>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</si>
  <si>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</si>
  <si>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</si>
  <si>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</si>
  <si>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</si>
  <si>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</si>
  <si>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</si>
  <si>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</si>
  <si>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</si>
  <si>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</si>
  <si>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</si>
  <si>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</si>
  <si>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</si>
  <si>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</si>
  <si>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</si>
  <si>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</si>
  <si>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</si>
  <si>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</si>
  <si>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</si>
  <si>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</si>
  <si>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</si>
  <si>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</si>
  <si>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</si>
  <si>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</si>
  <si>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</si>
  <si>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</si>
  <si>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</si>
  <si>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</si>
  <si>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</si>
  <si>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</si>
  <si>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</si>
  <si>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</si>
  <si>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</si>
  <si>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</si>
  <si>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</si>
  <si>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</si>
  <si>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</si>
  <si>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</si>
  <si>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</si>
  <si>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</si>
  <si>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</si>
  <si>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</si>
  <si>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</si>
  <si>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</si>
  <si>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</si>
  <si>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</si>
  <si>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</si>
  <si>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</si>
  <si>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</si>
  <si>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</si>
  <si>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</si>
  <si>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</si>
  <si>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</si>
  <si>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</si>
  <si>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</si>
  <si>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</si>
  <si>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</si>
  <si>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</si>
  <si>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</si>
  <si>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</si>
  <si>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</si>
  <si>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</si>
  <si>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</si>
  <si>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</si>
  <si>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</si>
  <si>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</si>
  <si>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</si>
  <si>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</si>
  <si>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</si>
  <si>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</si>
  <si>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</si>
  <si>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</si>
  <si>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</si>
  <si>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</si>
  <si>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</si>
  <si>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</si>
  <si>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</si>
  <si>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</si>
  <si>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</si>
  <si>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</si>
  <si>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</si>
  <si>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</si>
  <si>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</si>
  <si>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</si>
  <si>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</si>
  <si>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</si>
  <si>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</si>
  <si>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</si>
  <si>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</si>
  <si>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</si>
  <si>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</si>
  <si>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</si>
  <si>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</si>
  <si>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</si>
  <si>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</si>
  <si>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</si>
  <si>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</si>
  <si>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</si>
  <si>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</si>
  <si>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</si>
  <si>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</si>
  <si>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</si>
  <si>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</si>
  <si>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</si>
  <si>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</si>
  <si>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</si>
  <si>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</si>
  <si>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</si>
  <si>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</si>
  <si>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</si>
  <si>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</si>
  <si>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</si>
  <si>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</si>
  <si>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</si>
  <si>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</si>
  <si>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</si>
  <si>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</si>
  <si>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</si>
  <si>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</si>
  <si>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</si>
  <si>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</si>
  <si>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</si>
  <si>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</si>
  <si>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</si>
  <si>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</si>
  <si>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</si>
  <si>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</si>
  <si>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</si>
  <si>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</si>
  <si>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</si>
  <si>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</si>
  <si>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</si>
  <si>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</si>
  <si>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</si>
  <si>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</si>
  <si>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</si>
  <si>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</si>
  <si>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</si>
  <si>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</si>
  <si>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</si>
  <si>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</si>
  <si>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</si>
  <si>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</si>
  <si>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</si>
  <si>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</si>
  <si>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</si>
  <si>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</si>
  <si>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</si>
  <si>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</si>
  <si>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</si>
  <si>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</si>
  <si>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</si>
  <si>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</si>
  <si>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</si>
  <si>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</si>
  <si>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</si>
  <si>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</si>
  <si>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</si>
  <si>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</si>
  <si>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</si>
  <si>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</si>
  <si>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</si>
  <si>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</si>
  <si>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</si>
  <si>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</si>
  <si>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</si>
  <si>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</si>
  <si>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</si>
  <si>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</si>
  <si>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</si>
  <si>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</si>
  <si>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</si>
  <si>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</si>
  <si>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</si>
  <si>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</si>
  <si>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</si>
  <si>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</si>
  <si>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</si>
  <si>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</si>
  <si>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</si>
  <si>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</si>
  <si>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</si>
  <si>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</si>
  <si>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</si>
  <si>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</si>
  <si>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</si>
  <si>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</si>
  <si>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</si>
  <si>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</si>
  <si>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</si>
  <si>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</si>
  <si>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</si>
  <si>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</si>
  <si>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</si>
  <si>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</si>
  <si>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</si>
  <si>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</si>
  <si>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</si>
  <si>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</si>
  <si>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</si>
  <si>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</si>
  <si>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</si>
  <si>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</si>
  <si>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</si>
  <si>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</si>
  <si>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</si>
  <si>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</si>
  <si>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</si>
  <si>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</si>
  <si>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</si>
  <si>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</si>
  <si>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</si>
  <si>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</si>
  <si>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</si>
  <si>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</si>
  <si>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</si>
  <si>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</si>
  <si>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</si>
  <si>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</si>
  <si>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</si>
  <si>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</si>
  <si>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</si>
  <si>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</si>
  <si>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</si>
  <si>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</si>
  <si>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</si>
  <si>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</si>
  <si>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</si>
  <si>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</si>
  <si>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</si>
  <si>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</si>
  <si>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</si>
  <si>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</si>
  <si>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</si>
  <si>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</si>
  <si>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</si>
  <si>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</si>
  <si>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</si>
  <si>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</si>
  <si>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</si>
  <si>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</si>
  <si>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</si>
  <si>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</si>
  <si>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</si>
  <si>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</si>
  <si>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</si>
  <si>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</si>
  <si>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</si>
  <si>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</si>
  <si>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</si>
  <si>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</si>
  <si>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</si>
  <si>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</si>
  <si>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</si>
  <si>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</si>
  <si>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</si>
  <si>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</si>
  <si>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</si>
  <si>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</si>
  <si>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</si>
  <si>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</si>
  <si>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</si>
  <si>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</si>
  <si>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</si>
  <si>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</si>
  <si>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</si>
  <si>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</si>
  <si>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</si>
  <si>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</si>
  <si>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</si>
  <si>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</si>
  <si>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</si>
  <si>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</si>
  <si>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</si>
  <si>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</si>
  <si>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</si>
  <si>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</si>
  <si>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</si>
  <si>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</si>
  <si>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</si>
  <si>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</si>
  <si>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</si>
  <si>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</si>
  <si>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</si>
  <si>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</si>
  <si>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</si>
  <si>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</si>
  <si>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</si>
  <si>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</si>
  <si>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</si>
  <si>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</si>
  <si>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</si>
  <si>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</si>
  <si>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</si>
  <si>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</si>
  <si>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</si>
  <si>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</si>
  <si>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</si>
  <si>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</si>
  <si>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</si>
  <si>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</si>
  <si>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</si>
  <si>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</si>
  <si>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</si>
  <si>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</si>
  <si>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</si>
  <si>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</si>
  <si>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</si>
  <si>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</si>
  <si>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</si>
  <si>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</si>
  <si>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</si>
  <si>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</si>
  <si>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</si>
  <si>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</si>
  <si>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</si>
  <si>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</si>
  <si>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</si>
  <si>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</si>
  <si>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</si>
  <si>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</si>
  <si>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</si>
  <si>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</si>
  <si>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</si>
  <si>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</si>
  <si>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</si>
  <si>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</si>
  <si>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</si>
  <si>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</si>
  <si>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</si>
  <si>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</si>
  <si>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</si>
  <si>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</si>
  <si>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</si>
  <si>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</si>
  <si>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</si>
  <si>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</si>
  <si>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</si>
  <si>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</si>
  <si>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</si>
  <si>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</si>
  <si>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</si>
  <si>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</si>
  <si>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</si>
  <si>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</si>
  <si>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</si>
  <si>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</si>
  <si>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</si>
  <si>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</si>
  <si>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</si>
  <si>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</si>
  <si>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</si>
  <si>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</si>
  <si>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</si>
  <si>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</si>
  <si>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</si>
  <si>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</si>
  <si>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</si>
  <si>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</si>
  <si>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</si>
  <si>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</si>
  <si>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</si>
  <si>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</si>
  <si>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</si>
  <si>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</si>
  <si>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</si>
  <si>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</si>
  <si>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</si>
  <si>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</si>
  <si>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</si>
  <si>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</si>
  <si>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</si>
  <si>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</si>
  <si>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</si>
  <si>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</si>
  <si>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</si>
  <si>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</si>
  <si>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</si>
  <si>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</si>
  <si>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</si>
  <si>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</si>
  <si>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</si>
  <si>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</si>
  <si>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</si>
  <si>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</si>
  <si>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</si>
  <si>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</si>
  <si>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</si>
  <si>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</si>
  <si>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</si>
  <si>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</si>
  <si>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</si>
  <si>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</si>
  <si>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</si>
  <si>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</si>
  <si>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</si>
  <si>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</si>
  <si>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</si>
  <si>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</si>
  <si>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</si>
  <si>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</si>
  <si>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</si>
  <si>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</si>
  <si>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</si>
  <si>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</si>
  <si>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</si>
  <si>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</si>
  <si>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</si>
  <si>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</si>
  <si>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</si>
  <si>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</si>
  <si>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</si>
  <si>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</si>
  <si>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</si>
  <si>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</si>
  <si>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</si>
  <si>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</si>
  <si>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</si>
  <si>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</si>
  <si>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</si>
  <si>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</si>
  <si>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</si>
  <si>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</si>
  <si>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</si>
  <si>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</si>
  <si>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</si>
  <si>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</si>
  <si>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</si>
  <si>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</si>
  <si>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</si>
  <si>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</si>
  <si>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</si>
  <si>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</si>
  <si>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</si>
  <si>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</si>
  <si>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</si>
  <si>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</si>
  <si>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</si>
  <si>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</si>
  <si>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</si>
  <si>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</si>
  <si>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</si>
  <si>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</si>
  <si>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</si>
  <si>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</si>
  <si>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</si>
  <si>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</si>
  <si>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</si>
  <si>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</si>
  <si>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</si>
  <si>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</si>
  <si>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</si>
  <si>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</si>
  <si>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</si>
  <si>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</si>
  <si>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</si>
  <si>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</si>
  <si>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</si>
  <si>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</si>
  <si>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</si>
  <si>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</si>
  <si>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</si>
  <si>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</si>
  <si>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</si>
  <si>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</si>
  <si>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</si>
  <si>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</si>
  <si>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</si>
  <si>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</si>
  <si>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</si>
  <si>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</si>
  <si>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</si>
  <si>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</si>
  <si>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</si>
  <si>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</si>
  <si>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</si>
  <si>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</si>
  <si>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</si>
  <si>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</si>
  <si>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</si>
  <si>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</si>
  <si>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</si>
  <si>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</si>
  <si>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</si>
  <si>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</si>
  <si>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</si>
  <si>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</si>
  <si>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</si>
  <si>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</si>
  <si>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</si>
  <si>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</si>
  <si>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</si>
  <si>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</si>
  <si>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</si>
  <si>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</si>
  <si>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</si>
  <si>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</si>
  <si>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</si>
  <si>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</si>
  <si>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</si>
  <si>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</si>
  <si>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</si>
  <si>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</si>
  <si>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</si>
  <si>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</si>
  <si>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</si>
  <si>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</si>
  <si>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</si>
  <si>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</si>
  <si>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</si>
  <si>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</si>
  <si>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</si>
  <si>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</si>
  <si>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</si>
  <si>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</si>
  <si>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</si>
  <si>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</si>
  <si>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</si>
  <si>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</si>
  <si>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</si>
  <si>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</si>
  <si>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</si>
  <si>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</si>
  <si>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</si>
  <si>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</si>
  <si>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</si>
  <si>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</si>
  <si>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</si>
  <si>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</si>
  <si>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</si>
  <si>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</si>
  <si>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</si>
  <si>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</si>
  <si>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</si>
  <si>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</si>
  <si>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</si>
  <si>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</si>
  <si>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</si>
  <si>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</si>
  <si>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</si>
  <si>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</si>
  <si>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</si>
  <si>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</si>
  <si>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</si>
  <si>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</si>
  <si>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</si>
  <si>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</si>
  <si>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</si>
  <si>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</si>
  <si>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</si>
  <si>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</si>
  <si>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</si>
  <si>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</si>
  <si>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</si>
  <si>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</si>
  <si>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</si>
  <si>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</si>
  <si>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</si>
  <si>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</si>
  <si>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</si>
  <si>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</si>
  <si>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</si>
  <si>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</si>
  <si>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</si>
  <si>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</si>
  <si>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</si>
  <si>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</si>
  <si>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</si>
  <si>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</si>
  <si>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</si>
  <si>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</si>
  <si>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</si>
  <si>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</si>
  <si>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</si>
  <si>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</si>
  <si>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</si>
  <si>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</si>
  <si>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</si>
  <si>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</si>
  <si>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</si>
  <si>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</si>
  <si>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</si>
  <si>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</si>
  <si>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</si>
  <si>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</si>
  <si>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</si>
  <si>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</si>
  <si>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</si>
  <si>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</si>
  <si>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</si>
  <si>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</si>
  <si>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</si>
  <si>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</si>
  <si>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</si>
  <si>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</si>
  <si>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</si>
  <si>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</si>
  <si>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</si>
  <si>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</si>
  <si>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</si>
  <si>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</si>
  <si>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</si>
  <si>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</si>
  <si>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</si>
  <si>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</si>
  <si>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</si>
  <si>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</si>
  <si>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</si>
  <si>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</si>
  <si>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</si>
  <si>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</si>
  <si>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</si>
  <si>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</si>
  <si>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</si>
  <si>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</si>
  <si>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</si>
  <si>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</si>
  <si>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</si>
  <si>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</si>
  <si>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</si>
  <si>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</si>
  <si>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</si>
  <si>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</si>
  <si>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</si>
  <si>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</si>
  <si>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</si>
  <si>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</si>
  <si>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</si>
  <si>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</si>
  <si>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</si>
  <si>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</si>
  <si>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</si>
  <si>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</si>
  <si>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</si>
  <si>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</si>
  <si>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</si>
  <si>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</si>
  <si>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</si>
  <si>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</si>
  <si>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</si>
  <si>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</si>
  <si>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</si>
  <si>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</si>
  <si>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</si>
  <si>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</si>
  <si>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</si>
  <si>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</si>
  <si>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</si>
  <si>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</si>
  <si>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</si>
  <si>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</si>
  <si>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</si>
  <si>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</si>
  <si>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</si>
  <si>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</si>
  <si>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</si>
  <si>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</si>
  <si>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</si>
  <si>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</si>
  <si>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</si>
  <si>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</si>
  <si>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</si>
  <si>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</si>
  <si>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WORK STOPPED</t>
  </si>
  <si>
    <t>GROUND FLOOR ROOF LEVEL (WORK STOPPED)</t>
  </si>
  <si>
    <t>COMPLETE</t>
  </si>
  <si>
    <t>Handed over Final bill 5/4/14</t>
  </si>
  <si>
    <t xml:space="preserve"> </t>
  </si>
  <si>
    <t xml:space="preserve">LAND DISPUTED WORK NOT STARTED </t>
  </si>
  <si>
    <t>WORK IN PROGRESS</t>
  </si>
  <si>
    <t>CENTERING OF GROUND FLOOR ROOF LEVEL WORK IN PROGRESS</t>
  </si>
  <si>
    <t xml:space="preserve">FIRST FLOOR ROOF COMP. WORK IN PROGRESS </t>
  </si>
  <si>
    <t xml:space="preserve">PLASTERING WORK IN PROGRESS </t>
  </si>
  <si>
    <t>BRICK WORK OF FIRST FLOOR LEVEL WORK IN PROGRESS</t>
  </si>
  <si>
    <t>PLINTH LEVEL (WORK STOPPED)</t>
  </si>
  <si>
    <t xml:space="preserve">FINISHING WORK </t>
  </si>
  <si>
    <t>FINISHING WORK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</si>
  <si>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</si>
  <si>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</si>
  <si>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</si>
  <si>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</si>
  <si>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</si>
  <si>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</si>
  <si>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</si>
  <si>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</si>
  <si>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</si>
  <si>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</si>
  <si>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</si>
  <si>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</si>
  <si>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</si>
  <si>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</si>
  <si>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</si>
  <si>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</si>
  <si>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GF LL-20/10/2014</t>
  </si>
  <si>
    <t>Complete-20/10/2014</t>
  </si>
  <si>
    <t>FF RL-14/10/2014</t>
  </si>
  <si>
    <t>Complete-18/10/2014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</si>
  <si>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</si>
  <si>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</si>
  <si>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</si>
  <si>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</si>
  <si>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</si>
  <si>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</si>
  <si>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</si>
  <si>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</si>
  <si>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Date:-30.11.2014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</si>
</sst>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50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3" fillId="5" borderId="0" xfId="0" applyFont="1" applyFill="1"/>
    <xf numFmtId="0" fontId="57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5" fillId="5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opLeftCell="A2" zoomScale="86" zoomScaleNormal="86" workbookViewId="0">
      <pane xSplit="1" ySplit="5" topLeftCell="B25" activePane="bottomRight" state="frozen"/>
      <selection activeCell="A2" sqref="A2"/>
      <selection pane="topRight" activeCell="B2" sqref="B2"/>
      <selection pane="bottomLeft" activeCell="A10" sqref="A10"/>
      <selection pane="bottomRight" activeCell="Z2" sqref="Z1:Z1048576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5" width="3.5703125" customWidth="1"/>
    <col min="6" max="6" width="5.28515625" customWidth="1"/>
    <col min="7" max="7" width="10.140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10.42578125" customWidth="1"/>
    <col min="24" max="24" width="9" customWidth="1"/>
    <col min="26" max="26" width="9.140625" style="182" hidden="1" customWidth="1"/>
  </cols>
  <sheetData>
    <row r="2" spans="1:27">
      <c r="A2" s="293" t="s">
        <v>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</row>
    <row r="3" spans="1:27">
      <c r="A3" s="313" t="s">
        <v>984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5"/>
      <c r="U3" s="310" t="s">
        <v>1130</v>
      </c>
      <c r="V3" s="311"/>
      <c r="W3" s="311"/>
      <c r="X3" s="312"/>
    </row>
    <row r="4" spans="1:27" ht="15" customHeight="1">
      <c r="A4" s="292" t="s">
        <v>0</v>
      </c>
      <c r="B4" s="292" t="s">
        <v>434</v>
      </c>
      <c r="C4" s="292" t="s">
        <v>435</v>
      </c>
      <c r="D4" s="289"/>
      <c r="E4" s="300" t="s">
        <v>436</v>
      </c>
      <c r="F4" s="301"/>
      <c r="G4" s="307"/>
      <c r="H4" s="300" t="s">
        <v>439</v>
      </c>
      <c r="I4" s="301"/>
      <c r="J4" s="307"/>
      <c r="K4" s="304" t="s">
        <v>20</v>
      </c>
      <c r="L4" s="316" t="s">
        <v>16</v>
      </c>
      <c r="M4" s="316"/>
      <c r="N4" s="316"/>
      <c r="O4" s="316"/>
      <c r="P4" s="316"/>
      <c r="Q4" s="316"/>
      <c r="R4" s="316"/>
      <c r="S4" s="317"/>
      <c r="T4" s="318" t="s">
        <v>446</v>
      </c>
      <c r="U4" s="319"/>
      <c r="V4" s="320"/>
      <c r="W4" s="321" t="s">
        <v>777</v>
      </c>
      <c r="X4" s="324" t="s">
        <v>14</v>
      </c>
    </row>
    <row r="5" spans="1:27" ht="26.25" customHeight="1">
      <c r="A5" s="292"/>
      <c r="B5" s="292"/>
      <c r="C5" s="292"/>
      <c r="D5" s="290"/>
      <c r="E5" s="308" t="s">
        <v>437</v>
      </c>
      <c r="F5" s="302" t="s">
        <v>441</v>
      </c>
      <c r="G5" s="302" t="s">
        <v>438</v>
      </c>
      <c r="H5" s="289" t="s">
        <v>437</v>
      </c>
      <c r="I5" s="302" t="s">
        <v>441</v>
      </c>
      <c r="J5" s="302" t="s">
        <v>438</v>
      </c>
      <c r="K5" s="305"/>
      <c r="L5" s="327" t="s">
        <v>15</v>
      </c>
      <c r="M5" s="329" t="s">
        <v>10</v>
      </c>
      <c r="N5" s="289" t="s">
        <v>9</v>
      </c>
      <c r="O5" s="296" t="s">
        <v>17</v>
      </c>
      <c r="P5" s="297"/>
      <c r="Q5" s="300" t="s">
        <v>18</v>
      </c>
      <c r="R5" s="301"/>
      <c r="S5" s="298" t="s">
        <v>13</v>
      </c>
      <c r="T5" s="294" t="s">
        <v>7</v>
      </c>
      <c r="U5" s="294" t="s">
        <v>445</v>
      </c>
      <c r="V5" s="294" t="s">
        <v>8</v>
      </c>
      <c r="W5" s="322"/>
      <c r="X5" s="325"/>
    </row>
    <row r="6" spans="1:27" ht="36" customHeight="1">
      <c r="A6" s="292"/>
      <c r="B6" s="292"/>
      <c r="C6" s="292"/>
      <c r="D6" s="291"/>
      <c r="E6" s="309"/>
      <c r="F6" s="303"/>
      <c r="G6" s="303"/>
      <c r="H6" s="291"/>
      <c r="I6" s="303"/>
      <c r="J6" s="303"/>
      <c r="K6" s="306"/>
      <c r="L6" s="328"/>
      <c r="M6" s="330"/>
      <c r="N6" s="291"/>
      <c r="O6" s="65" t="s">
        <v>11</v>
      </c>
      <c r="P6" s="65" t="s">
        <v>12</v>
      </c>
      <c r="Q6" s="65" t="s">
        <v>11</v>
      </c>
      <c r="R6" s="65" t="s">
        <v>12</v>
      </c>
      <c r="S6" s="299"/>
      <c r="T6" s="295"/>
      <c r="U6" s="295"/>
      <c r="V6" s="295"/>
      <c r="W6" s="323"/>
      <c r="X6" s="326"/>
      <c r="Z6" s="182" t="s">
        <v>1079</v>
      </c>
    </row>
    <row r="7" spans="1:27" ht="54.95" customHeight="1">
      <c r="A7" s="278">
        <v>1</v>
      </c>
      <c r="B7" s="278" t="s">
        <v>1102</v>
      </c>
      <c r="C7" s="85" t="s">
        <v>1116</v>
      </c>
      <c r="D7" s="83" t="s">
        <v>877</v>
      </c>
      <c r="E7" s="67">
        <f>'Patna (East)'!A36</f>
        <v>8</v>
      </c>
      <c r="F7" s="67">
        <f>'Patna (East)'!E40</f>
        <v>31</v>
      </c>
      <c r="G7" s="67">
        <f>'Patna (East)'!H40</f>
        <v>1473.36</v>
      </c>
      <c r="H7" s="68">
        <f>E7</f>
        <v>8</v>
      </c>
      <c r="I7" s="67">
        <f>F7</f>
        <v>31</v>
      </c>
      <c r="J7" s="68">
        <f>G7</f>
        <v>1473.36</v>
      </c>
      <c r="K7" s="68"/>
      <c r="L7" s="68">
        <f>'Patna (East)'!L40</f>
        <v>0</v>
      </c>
      <c r="M7" s="179">
        <f>'Patna (East)'!M40</f>
        <v>0</v>
      </c>
      <c r="N7" s="179">
        <f>'Patna (East)'!N40</f>
        <v>1</v>
      </c>
      <c r="O7" s="179">
        <f>'Patna (East)'!O40</f>
        <v>1</v>
      </c>
      <c r="P7" s="179">
        <f>'Patna (East)'!P40</f>
        <v>4</v>
      </c>
      <c r="Q7" s="179">
        <f>'Patna (East)'!Q40</f>
        <v>1</v>
      </c>
      <c r="R7" s="179">
        <f>'Patna (East)'!R40</f>
        <v>1</v>
      </c>
      <c r="S7" s="179">
        <f>'Patna (East)'!S40</f>
        <v>1</v>
      </c>
      <c r="T7" s="69">
        <f>'Patna (East)'!I40</f>
        <v>6</v>
      </c>
      <c r="U7" s="69">
        <f>L7+M7+N7+O7+P7+Q7+R7+S7</f>
        <v>9</v>
      </c>
      <c r="V7" s="69">
        <f>'Patna (East)'!T40</f>
        <v>16</v>
      </c>
      <c r="W7" s="69">
        <f>'Patna (East)'!U40</f>
        <v>757.73</v>
      </c>
      <c r="X7" s="70"/>
      <c r="Z7" s="182">
        <f>I7-T7-U7-V7</f>
        <v>0</v>
      </c>
      <c r="AA7" s="48"/>
    </row>
    <row r="8" spans="1:27" ht="54.95" customHeight="1">
      <c r="A8" s="279"/>
      <c r="B8" s="279"/>
      <c r="C8" s="84" t="s">
        <v>775</v>
      </c>
      <c r="D8" s="83" t="s">
        <v>861</v>
      </c>
      <c r="E8" s="67">
        <f>'Patna (East)'!E43</f>
        <v>1</v>
      </c>
      <c r="F8" s="67">
        <f>'Patna (East)'!E43</f>
        <v>1</v>
      </c>
      <c r="G8" s="67">
        <f>'Patna (East)'!H43</f>
        <v>45.03</v>
      </c>
      <c r="H8" s="68">
        <f t="shared" ref="H8:I10" si="0">E8</f>
        <v>1</v>
      </c>
      <c r="I8" s="67">
        <f t="shared" si="0"/>
        <v>1</v>
      </c>
      <c r="J8" s="68">
        <f>G8</f>
        <v>45.03</v>
      </c>
      <c r="K8" s="68"/>
      <c r="L8" s="68">
        <f>'Patna (East)'!L43</f>
        <v>0</v>
      </c>
      <c r="M8" s="179">
        <f>'Patna (East)'!M43</f>
        <v>0</v>
      </c>
      <c r="N8" s="179">
        <f>'Patna (East)'!N43</f>
        <v>0</v>
      </c>
      <c r="O8" s="179">
        <f>'Patna (East)'!O43</f>
        <v>0</v>
      </c>
      <c r="P8" s="179">
        <f>'Patna (East)'!P43</f>
        <v>0</v>
      </c>
      <c r="Q8" s="179">
        <f>'Patna (East)'!Q43</f>
        <v>0</v>
      </c>
      <c r="R8" s="179">
        <f>'Patna (East)'!R43</f>
        <v>0</v>
      </c>
      <c r="S8" s="179">
        <f>'Patna (East)'!S43</f>
        <v>0</v>
      </c>
      <c r="T8" s="69">
        <f>'Patna (East)'!I43</f>
        <v>0</v>
      </c>
      <c r="U8" s="69">
        <f>L8+M8+N8+O8+P8+Q8+R8+S8</f>
        <v>0</v>
      </c>
      <c r="V8" s="69">
        <f>'Patna (East)'!T43</f>
        <v>1</v>
      </c>
      <c r="W8" s="69">
        <f>'Patna (East)'!U43</f>
        <v>29.02</v>
      </c>
      <c r="X8" s="70"/>
      <c r="Z8" s="182">
        <f t="shared" ref="Z8:Z30" si="1">I8-T8-U8-V8</f>
        <v>0</v>
      </c>
      <c r="AA8" s="48"/>
    </row>
    <row r="9" spans="1:27" ht="54.95" customHeight="1">
      <c r="A9" s="278">
        <v>2</v>
      </c>
      <c r="B9" s="278" t="s">
        <v>1103</v>
      </c>
      <c r="C9" s="85" t="s">
        <v>1106</v>
      </c>
      <c r="D9" s="83" t="s">
        <v>877</v>
      </c>
      <c r="E9" s="67">
        <f>'Patna (West)'!A27</f>
        <v>6</v>
      </c>
      <c r="F9" s="67">
        <f>'Patna (West)'!E31</f>
        <v>22</v>
      </c>
      <c r="G9" s="67">
        <f>'Patna (West)'!H31</f>
        <v>1008.75</v>
      </c>
      <c r="H9" s="179">
        <f t="shared" si="0"/>
        <v>6</v>
      </c>
      <c r="I9" s="67">
        <f t="shared" si="0"/>
        <v>22</v>
      </c>
      <c r="J9" s="179">
        <f>G9</f>
        <v>1008.75</v>
      </c>
      <c r="K9" s="179"/>
      <c r="L9" s="179">
        <f>'Patna (West)'!L31</f>
        <v>0</v>
      </c>
      <c r="M9" s="179">
        <f>'Patna (West)'!M31</f>
        <v>0</v>
      </c>
      <c r="N9" s="179">
        <f>'Patna (West)'!N31</f>
        <v>0</v>
      </c>
      <c r="O9" s="179">
        <f>'Patna (West)'!O31</f>
        <v>0</v>
      </c>
      <c r="P9" s="179">
        <f>'Patna (West)'!P31</f>
        <v>0</v>
      </c>
      <c r="Q9" s="179">
        <f>'Patna (West)'!Q31</f>
        <v>0</v>
      </c>
      <c r="R9" s="179">
        <f>'Patna (West)'!R31</f>
        <v>1</v>
      </c>
      <c r="S9" s="179">
        <f>'Patna (West)'!S31</f>
        <v>1</v>
      </c>
      <c r="T9" s="69">
        <f>'Patna (West)'!I31</f>
        <v>2</v>
      </c>
      <c r="U9" s="69">
        <f>L9+M9+N9+O9+P9+Q9+R9+S9</f>
        <v>2</v>
      </c>
      <c r="V9" s="69">
        <f>'Patna (West)'!T31</f>
        <v>18</v>
      </c>
      <c r="W9" s="69">
        <f>'Patna (West)'!U31</f>
        <v>739.93999999999994</v>
      </c>
      <c r="X9" s="70"/>
      <c r="Z9" s="182">
        <f>I9-T9-U9-V9</f>
        <v>0</v>
      </c>
      <c r="AA9" s="48"/>
    </row>
    <row r="10" spans="1:27" ht="54.95" customHeight="1">
      <c r="A10" s="279"/>
      <c r="B10" s="279"/>
      <c r="C10" s="84" t="s">
        <v>775</v>
      </c>
      <c r="D10" s="83" t="s">
        <v>861</v>
      </c>
      <c r="E10" s="67">
        <f>'Patna (West)'!A33</f>
        <v>1</v>
      </c>
      <c r="F10" s="67">
        <f>'Patna (West)'!E34</f>
        <v>1</v>
      </c>
      <c r="G10" s="67">
        <f>'Patna (West)'!H34</f>
        <v>43.98</v>
      </c>
      <c r="H10" s="179">
        <f t="shared" si="0"/>
        <v>1</v>
      </c>
      <c r="I10" s="67">
        <f t="shared" si="0"/>
        <v>1</v>
      </c>
      <c r="J10" s="179">
        <f>G10</f>
        <v>43.98</v>
      </c>
      <c r="K10" s="179"/>
      <c r="L10" s="179">
        <f>'Patna (West)'!L34</f>
        <v>0</v>
      </c>
      <c r="M10" s="179">
        <f>'Patna (West)'!M34</f>
        <v>0</v>
      </c>
      <c r="N10" s="179">
        <f>'Patna (West)'!N34</f>
        <v>0</v>
      </c>
      <c r="O10" s="179">
        <f>'Patna (West)'!O34</f>
        <v>0</v>
      </c>
      <c r="P10" s="179">
        <f>'Patna (West)'!P34</f>
        <v>0</v>
      </c>
      <c r="Q10" s="179">
        <f>'Patna (West)'!Q34</f>
        <v>0</v>
      </c>
      <c r="R10" s="179">
        <f>'Patna (West)'!R34</f>
        <v>0</v>
      </c>
      <c r="S10" s="179">
        <f>'Patna (West)'!S34</f>
        <v>0</v>
      </c>
      <c r="T10" s="69">
        <f>'Patna (West)'!I34</f>
        <v>1</v>
      </c>
      <c r="U10" s="69">
        <f>L10+M10+N10+O10+P10+Q10+R10+S10</f>
        <v>0</v>
      </c>
      <c r="V10" s="69">
        <f>'Patna (West)'!T34</f>
        <v>0</v>
      </c>
      <c r="W10" s="185">
        <f>'Patna (West)'!U34</f>
        <v>0</v>
      </c>
      <c r="X10" s="70"/>
      <c r="Z10" s="182">
        <f t="shared" ref="Z10" si="2">I10-T10-U10-V10</f>
        <v>0</v>
      </c>
      <c r="AA10" s="48"/>
    </row>
    <row r="11" spans="1:27" ht="54.95" customHeight="1">
      <c r="A11" s="278">
        <v>3</v>
      </c>
      <c r="B11" s="278" t="s">
        <v>440</v>
      </c>
      <c r="C11" s="85" t="s">
        <v>1064</v>
      </c>
      <c r="D11" s="75" t="s">
        <v>877</v>
      </c>
      <c r="E11" s="67">
        <f>Magadh!A41</f>
        <v>10</v>
      </c>
      <c r="F11" s="67">
        <f>Magadh!E44</f>
        <v>35</v>
      </c>
      <c r="G11" s="67">
        <f>Magadh!H44</f>
        <v>1539.2899999999997</v>
      </c>
      <c r="H11" s="68">
        <v>10</v>
      </c>
      <c r="I11" s="67">
        <f>Summary!F11</f>
        <v>35</v>
      </c>
      <c r="J11" s="68">
        <f>G11</f>
        <v>1539.2899999999997</v>
      </c>
      <c r="K11" s="68"/>
      <c r="L11" s="68">
        <f>Magadh!L44</f>
        <v>0</v>
      </c>
      <c r="M11" s="68">
        <f>Magadh!M44</f>
        <v>0</v>
      </c>
      <c r="N11" s="68">
        <f>Magadh!N44</f>
        <v>0</v>
      </c>
      <c r="O11" s="68">
        <f>Magadh!O44</f>
        <v>0</v>
      </c>
      <c r="P11" s="68">
        <f>Magadh!P44</f>
        <v>2</v>
      </c>
      <c r="Q11" s="68">
        <f>Magadh!Q44</f>
        <v>1</v>
      </c>
      <c r="R11" s="68">
        <f>Magadh!R44</f>
        <v>3</v>
      </c>
      <c r="S11" s="68">
        <f>Magadh!S44</f>
        <v>6</v>
      </c>
      <c r="T11" s="69">
        <f>Magadh!I44</f>
        <v>3</v>
      </c>
      <c r="U11" s="69">
        <f t="shared" ref="U11" si="3">L11+M11+N11+O11+P11+Q11+R11+S11</f>
        <v>12</v>
      </c>
      <c r="V11" s="69">
        <f>Magadh!T44</f>
        <v>20</v>
      </c>
      <c r="W11" s="69">
        <f>Magadh!U44</f>
        <v>1006.2199999999999</v>
      </c>
      <c r="X11" s="71"/>
      <c r="Z11" s="182">
        <f t="shared" si="1"/>
        <v>0</v>
      </c>
      <c r="AA11" s="48"/>
    </row>
    <row r="12" spans="1:27" ht="54.95" customHeight="1">
      <c r="A12" s="279"/>
      <c r="B12" s="279"/>
      <c r="C12" s="84" t="s">
        <v>775</v>
      </c>
      <c r="D12" s="83" t="s">
        <v>861</v>
      </c>
      <c r="E12" s="67">
        <f>Magadh!A42</f>
        <v>0</v>
      </c>
      <c r="F12" s="67">
        <f>Magadh!E45</f>
        <v>0</v>
      </c>
      <c r="G12" s="67">
        <f>Magadh!H45</f>
        <v>0</v>
      </c>
      <c r="H12" s="67">
        <v>0</v>
      </c>
      <c r="I12" s="67">
        <f>Magadh!I45</f>
        <v>0</v>
      </c>
      <c r="J12" s="67">
        <f>Magadh!L45</f>
        <v>0</v>
      </c>
      <c r="K12" s="67">
        <f>Magadh!M45</f>
        <v>0</v>
      </c>
      <c r="L12" s="67">
        <f>Magadh!N45</f>
        <v>0</v>
      </c>
      <c r="M12" s="67">
        <f>Magadh!O45</f>
        <v>0</v>
      </c>
      <c r="N12" s="67">
        <f>Magadh!P45</f>
        <v>0</v>
      </c>
      <c r="O12" s="67">
        <f>Magadh!Q45</f>
        <v>0</v>
      </c>
      <c r="P12" s="67">
        <f>Magadh!R45</f>
        <v>0</v>
      </c>
      <c r="Q12" s="67">
        <f>Magadh!S45</f>
        <v>0</v>
      </c>
      <c r="R12" s="67">
        <f>Magadh!T45</f>
        <v>0</v>
      </c>
      <c r="S12" s="67">
        <f>Magadh!U45</f>
        <v>0</v>
      </c>
      <c r="T12" s="80">
        <f>Magadh!V45</f>
        <v>0</v>
      </c>
      <c r="U12" s="80">
        <f>Magadh!W45</f>
        <v>0</v>
      </c>
      <c r="V12" s="80">
        <f>Magadh!X45</f>
        <v>0</v>
      </c>
      <c r="W12" s="186">
        <f>Magadh!Y45</f>
        <v>0</v>
      </c>
      <c r="X12" s="71"/>
      <c r="Z12" s="182">
        <f t="shared" si="1"/>
        <v>0</v>
      </c>
      <c r="AA12" s="48"/>
    </row>
    <row r="13" spans="1:27" ht="54.95" customHeight="1">
      <c r="A13" s="278">
        <v>4</v>
      </c>
      <c r="B13" s="282" t="s">
        <v>1057</v>
      </c>
      <c r="C13" s="85" t="s">
        <v>1113</v>
      </c>
      <c r="D13" s="75" t="s">
        <v>877</v>
      </c>
      <c r="E13" s="67">
        <f>Bhagalpur!A25</f>
        <v>5</v>
      </c>
      <c r="F13" s="67">
        <f>Bhagalpur!E30</f>
        <v>21</v>
      </c>
      <c r="G13" s="67">
        <f>Bhagalpur!H30</f>
        <v>970.30000000000007</v>
      </c>
      <c r="H13" s="172">
        <f>E13</f>
        <v>5</v>
      </c>
      <c r="I13" s="67">
        <f t="shared" ref="I13:I14" si="4">F13</f>
        <v>21</v>
      </c>
      <c r="J13" s="172">
        <f>G13</f>
        <v>970.30000000000007</v>
      </c>
      <c r="K13" s="172"/>
      <c r="L13" s="172">
        <f>Bhagalpur!L30</f>
        <v>0</v>
      </c>
      <c r="M13" s="172">
        <f>Bhagalpur!M30</f>
        <v>0</v>
      </c>
      <c r="N13" s="172">
        <f>Bhagalpur!N30</f>
        <v>0</v>
      </c>
      <c r="O13" s="172">
        <f>Bhagalpur!O30</f>
        <v>0</v>
      </c>
      <c r="P13" s="172">
        <f>Bhagalpur!P30</f>
        <v>1</v>
      </c>
      <c r="Q13" s="172">
        <f>Bhagalpur!Q30</f>
        <v>0</v>
      </c>
      <c r="R13" s="172">
        <f>Bhagalpur!R30</f>
        <v>0</v>
      </c>
      <c r="S13" s="172">
        <f>Bhagalpur!S30</f>
        <v>4</v>
      </c>
      <c r="T13" s="69">
        <f>Bhagalpur!I30</f>
        <v>1</v>
      </c>
      <c r="U13" s="69">
        <f>L13+M13+N13+O13+P13+Q13+R13+S13</f>
        <v>5</v>
      </c>
      <c r="V13" s="69">
        <f>Bhagalpur!T30</f>
        <v>15</v>
      </c>
      <c r="W13" s="69">
        <f>Bhagalpur!U30</f>
        <v>728.2</v>
      </c>
      <c r="X13" s="72"/>
      <c r="Z13" s="182">
        <f t="shared" ref="Z13:Z14" si="5">I13-T13-U13-V13</f>
        <v>0</v>
      </c>
      <c r="AA13" s="48"/>
    </row>
    <row r="14" spans="1:27" ht="54.95" customHeight="1">
      <c r="A14" s="279"/>
      <c r="B14" s="282"/>
      <c r="C14" s="84" t="s">
        <v>770</v>
      </c>
      <c r="D14" s="83" t="s">
        <v>861</v>
      </c>
      <c r="E14" s="67">
        <f>Bhagalpur!A34</f>
        <v>3</v>
      </c>
      <c r="F14" s="67">
        <f>Bhagalpur!E35</f>
        <v>3</v>
      </c>
      <c r="G14" s="73">
        <f>Bhagalpur!H35</f>
        <v>91.45</v>
      </c>
      <c r="H14" s="172">
        <f t="shared" ref="H14" si="6">E14</f>
        <v>3</v>
      </c>
      <c r="I14" s="67">
        <f t="shared" si="4"/>
        <v>3</v>
      </c>
      <c r="J14" s="74">
        <f t="shared" ref="J14" si="7">G14</f>
        <v>91.45</v>
      </c>
      <c r="K14" s="172"/>
      <c r="L14" s="172">
        <f>Bhagalpur!L35</f>
        <v>0</v>
      </c>
      <c r="M14" s="172">
        <f>Bhagalpur!M35</f>
        <v>0</v>
      </c>
      <c r="N14" s="172">
        <f>Bhagalpur!N35</f>
        <v>0</v>
      </c>
      <c r="O14" s="172">
        <f>Bhagalpur!O35</f>
        <v>0</v>
      </c>
      <c r="P14" s="172">
        <f>Bhagalpur!P35</f>
        <v>1</v>
      </c>
      <c r="Q14" s="172">
        <f>Bhagalpur!Q35</f>
        <v>0</v>
      </c>
      <c r="R14" s="172">
        <f>Bhagalpur!R35</f>
        <v>0</v>
      </c>
      <c r="S14" s="172">
        <f>Bhagalpur!S35</f>
        <v>0</v>
      </c>
      <c r="T14" s="69">
        <f>Bhagalpur!I35</f>
        <v>2</v>
      </c>
      <c r="U14" s="69">
        <f t="shared" ref="U14" si="8">L14+M14+N14+O14+P14+Q14+R14+S14</f>
        <v>1</v>
      </c>
      <c r="V14" s="69">
        <f>Bhagalpur!T35</f>
        <v>0</v>
      </c>
      <c r="W14" s="69">
        <f>Bhagalpur!U35</f>
        <v>66.960000000000008</v>
      </c>
      <c r="X14" s="72"/>
      <c r="Z14" s="182">
        <f t="shared" si="5"/>
        <v>0</v>
      </c>
      <c r="AA14" s="48"/>
    </row>
    <row r="15" spans="1:27" ht="54.95" customHeight="1">
      <c r="A15" s="278">
        <v>5</v>
      </c>
      <c r="B15" s="282" t="s">
        <v>1058</v>
      </c>
      <c r="C15" s="85" t="s">
        <v>1065</v>
      </c>
      <c r="D15" s="75" t="s">
        <v>877</v>
      </c>
      <c r="E15" s="67">
        <f>Munger!A28</f>
        <v>8</v>
      </c>
      <c r="F15" s="67">
        <f>Munger!E33</f>
        <v>24</v>
      </c>
      <c r="G15" s="67">
        <f>Munger!H33</f>
        <v>1107.98</v>
      </c>
      <c r="H15" s="68">
        <f t="shared" ref="H15:I16" si="9">E15</f>
        <v>8</v>
      </c>
      <c r="I15" s="67">
        <f t="shared" si="9"/>
        <v>24</v>
      </c>
      <c r="J15" s="68">
        <f t="shared" ref="J15:J26" si="10">G15</f>
        <v>1107.98</v>
      </c>
      <c r="K15" s="68"/>
      <c r="L15" s="68">
        <f>Munger!L33</f>
        <v>1</v>
      </c>
      <c r="M15" s="172">
        <f>Munger!M33</f>
        <v>0</v>
      </c>
      <c r="N15" s="172">
        <f>Munger!N33</f>
        <v>0</v>
      </c>
      <c r="O15" s="172">
        <f>Munger!O33</f>
        <v>0</v>
      </c>
      <c r="P15" s="172">
        <f>Munger!P33</f>
        <v>0</v>
      </c>
      <c r="Q15" s="172">
        <f>Munger!Q33</f>
        <v>1</v>
      </c>
      <c r="R15" s="172">
        <f>Munger!R33</f>
        <v>1</v>
      </c>
      <c r="S15" s="172">
        <f>Munger!S33</f>
        <v>2</v>
      </c>
      <c r="T15" s="69">
        <f>Munger!I33</f>
        <v>2</v>
      </c>
      <c r="U15" s="69">
        <f>L15+M15+N15+O15+P15+Q15+R15+S15</f>
        <v>5</v>
      </c>
      <c r="V15" s="69">
        <f>Munger!T33</f>
        <v>17</v>
      </c>
      <c r="W15" s="185">
        <f>Munger!U33</f>
        <v>799.81</v>
      </c>
      <c r="X15" s="72"/>
      <c r="Z15" s="182">
        <f t="shared" si="1"/>
        <v>0</v>
      </c>
      <c r="AA15" s="48"/>
    </row>
    <row r="16" spans="1:27" ht="54.95" customHeight="1">
      <c r="A16" s="279"/>
      <c r="B16" s="282"/>
      <c r="C16" s="84" t="s">
        <v>770</v>
      </c>
      <c r="D16" s="83" t="s">
        <v>861</v>
      </c>
      <c r="E16" s="67">
        <f>Munger!A35</f>
        <v>1</v>
      </c>
      <c r="F16" s="67">
        <f>Munger!E36</f>
        <v>1</v>
      </c>
      <c r="G16" s="73">
        <f>Munger!H36</f>
        <v>45.5</v>
      </c>
      <c r="H16" s="68">
        <f t="shared" si="9"/>
        <v>1</v>
      </c>
      <c r="I16" s="67">
        <f t="shared" si="9"/>
        <v>1</v>
      </c>
      <c r="J16" s="74">
        <f t="shared" si="10"/>
        <v>45.5</v>
      </c>
      <c r="K16" s="68"/>
      <c r="L16" s="68">
        <f>Munger!L36</f>
        <v>0</v>
      </c>
      <c r="M16" s="172">
        <f>Munger!M36</f>
        <v>0</v>
      </c>
      <c r="N16" s="172">
        <f>Munger!N36</f>
        <v>0</v>
      </c>
      <c r="O16" s="172">
        <f>Munger!O36</f>
        <v>0</v>
      </c>
      <c r="P16" s="172">
        <f>Munger!P36</f>
        <v>0</v>
      </c>
      <c r="Q16" s="172">
        <f>Munger!Q36</f>
        <v>0</v>
      </c>
      <c r="R16" s="172">
        <f>Munger!R36</f>
        <v>0</v>
      </c>
      <c r="S16" s="172">
        <f>Munger!S36</f>
        <v>0</v>
      </c>
      <c r="T16" s="69">
        <f>Munger!I36</f>
        <v>1</v>
      </c>
      <c r="U16" s="69">
        <f t="shared" ref="U16" si="11">L16+M16+N16+O16+P16+Q16+R16+S16</f>
        <v>0</v>
      </c>
      <c r="V16" s="69">
        <f>Munger!T36</f>
        <v>0</v>
      </c>
      <c r="W16" s="185">
        <f>Munger!U36</f>
        <v>0</v>
      </c>
      <c r="X16" s="72"/>
      <c r="Z16" s="182">
        <f t="shared" si="1"/>
        <v>0</v>
      </c>
      <c r="AA16" s="48"/>
    </row>
    <row r="17" spans="1:27" ht="54.95" customHeight="1">
      <c r="A17" s="278">
        <v>6</v>
      </c>
      <c r="B17" s="278" t="s">
        <v>1059</v>
      </c>
      <c r="C17" s="85" t="s">
        <v>1066</v>
      </c>
      <c r="D17" s="75" t="s">
        <v>877</v>
      </c>
      <c r="E17" s="67">
        <f>Kosi!A26</f>
        <v>6</v>
      </c>
      <c r="F17" s="172">
        <f>Kosi!E30</f>
        <v>21</v>
      </c>
      <c r="G17" s="95">
        <f>Kosi!H30</f>
        <v>1034.8800000000001</v>
      </c>
      <c r="H17" s="172">
        <f>E17</f>
        <v>6</v>
      </c>
      <c r="I17" s="67">
        <f>F17</f>
        <v>21</v>
      </c>
      <c r="J17" s="74">
        <f t="shared" si="10"/>
        <v>1034.8800000000001</v>
      </c>
      <c r="K17" s="172"/>
      <c r="L17" s="76">
        <f>Kosi!L30</f>
        <v>0</v>
      </c>
      <c r="M17" s="76">
        <f>Kosi!M30</f>
        <v>0</v>
      </c>
      <c r="N17" s="76">
        <f>Kosi!N30</f>
        <v>0</v>
      </c>
      <c r="O17" s="76">
        <f>Kosi!O30</f>
        <v>1</v>
      </c>
      <c r="P17" s="76">
        <f>Kosi!P30</f>
        <v>2</v>
      </c>
      <c r="Q17" s="76">
        <f>Kosi!Q30</f>
        <v>1</v>
      </c>
      <c r="R17" s="76">
        <f>Kosi!R30</f>
        <v>1</v>
      </c>
      <c r="S17" s="76">
        <f>Kosi!S30</f>
        <v>9</v>
      </c>
      <c r="T17" s="77">
        <f>Kosi!I30</f>
        <v>1</v>
      </c>
      <c r="U17" s="77">
        <f>L17+M17+N17+O17+P17+Q17+R17+S17</f>
        <v>14</v>
      </c>
      <c r="V17" s="77">
        <f>Kosi!T30</f>
        <v>6</v>
      </c>
      <c r="W17" s="185">
        <f>Kosi!U30</f>
        <v>679.25</v>
      </c>
      <c r="X17" s="72"/>
      <c r="Z17" s="206">
        <f>I17-T17-U17-V17</f>
        <v>0</v>
      </c>
      <c r="AA17" s="48"/>
    </row>
    <row r="18" spans="1:27" ht="54.95" customHeight="1">
      <c r="A18" s="279"/>
      <c r="B18" s="279"/>
      <c r="C18" s="84" t="s">
        <v>770</v>
      </c>
      <c r="D18" s="83" t="s">
        <v>861</v>
      </c>
      <c r="E18" s="67">
        <v>0</v>
      </c>
      <c r="F18" s="172">
        <v>0</v>
      </c>
      <c r="G18" s="73">
        <f>Purnea!H77</f>
        <v>0</v>
      </c>
      <c r="H18" s="76">
        <v>0</v>
      </c>
      <c r="I18" s="76">
        <v>0</v>
      </c>
      <c r="J18" s="74">
        <f t="shared" si="10"/>
        <v>0</v>
      </c>
      <c r="K18" s="76"/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184">
        <v>0</v>
      </c>
      <c r="U18" s="184">
        <v>0</v>
      </c>
      <c r="V18" s="184">
        <v>0</v>
      </c>
      <c r="W18" s="185">
        <f>Purnea!U77</f>
        <v>0</v>
      </c>
      <c r="X18" s="72"/>
      <c r="Z18" s="206">
        <f>I18-T18-U18-V18</f>
        <v>0</v>
      </c>
      <c r="AA18" s="48"/>
    </row>
    <row r="19" spans="1:27" ht="54.95" customHeight="1">
      <c r="A19" s="278">
        <v>7</v>
      </c>
      <c r="B19" s="278" t="s">
        <v>1060</v>
      </c>
      <c r="C19" s="85" t="s">
        <v>1115</v>
      </c>
      <c r="D19" s="75" t="s">
        <v>877</v>
      </c>
      <c r="E19" s="67">
        <f>Purnea!A44</f>
        <v>10</v>
      </c>
      <c r="F19" s="68">
        <f>Purnea!E47</f>
        <v>38</v>
      </c>
      <c r="G19" s="95">
        <f>Purnea!H47</f>
        <v>1843.1000000000001</v>
      </c>
      <c r="H19" s="68">
        <f>E19</f>
        <v>10</v>
      </c>
      <c r="I19" s="67">
        <f>F19</f>
        <v>38</v>
      </c>
      <c r="J19" s="74">
        <f t="shared" si="10"/>
        <v>1843.1000000000001</v>
      </c>
      <c r="K19" s="68"/>
      <c r="L19" s="76">
        <f>Purnea!L47</f>
        <v>0</v>
      </c>
      <c r="M19" s="76">
        <f>Purnea!M47</f>
        <v>0</v>
      </c>
      <c r="N19" s="76">
        <f>Purnea!N47</f>
        <v>0</v>
      </c>
      <c r="O19" s="76">
        <f>Purnea!O47</f>
        <v>0</v>
      </c>
      <c r="P19" s="76">
        <f>Purnea!P47</f>
        <v>0</v>
      </c>
      <c r="Q19" s="76">
        <f>Purnea!Q47</f>
        <v>1</v>
      </c>
      <c r="R19" s="76">
        <f>Purnea!R47</f>
        <v>1</v>
      </c>
      <c r="S19" s="76">
        <f>Purnea!S47</f>
        <v>8</v>
      </c>
      <c r="T19" s="77">
        <f>Purnea!I47</f>
        <v>8</v>
      </c>
      <c r="U19" s="77">
        <f>L19+M19+N19+O19+P19+Q19+R19+S19</f>
        <v>10</v>
      </c>
      <c r="V19" s="77">
        <f>Purnea!T47</f>
        <v>20</v>
      </c>
      <c r="W19" s="185">
        <f>Purnea!U47</f>
        <v>1227.6200000000001</v>
      </c>
      <c r="X19" s="72"/>
      <c r="Z19" s="206">
        <f>I19-T19-U19-V19</f>
        <v>0</v>
      </c>
      <c r="AA19" s="48"/>
    </row>
    <row r="20" spans="1:27" ht="54.95" customHeight="1">
      <c r="A20" s="279"/>
      <c r="B20" s="279"/>
      <c r="C20" s="84" t="s">
        <v>770</v>
      </c>
      <c r="D20" s="83" t="s">
        <v>861</v>
      </c>
      <c r="E20" s="67">
        <f>Purnea!A75</f>
        <v>7</v>
      </c>
      <c r="F20" s="68">
        <f>Purnea!E79</f>
        <v>30</v>
      </c>
      <c r="G20" s="73">
        <f>Purnea!H79</f>
        <v>1489.81</v>
      </c>
      <c r="H20" s="76">
        <v>7</v>
      </c>
      <c r="I20" s="76">
        <v>30</v>
      </c>
      <c r="J20" s="74">
        <f t="shared" si="10"/>
        <v>1489.81</v>
      </c>
      <c r="K20" s="76"/>
      <c r="L20" s="76">
        <f>Purnea!L79</f>
        <v>0</v>
      </c>
      <c r="M20" s="76">
        <f>Purnea!M79</f>
        <v>0</v>
      </c>
      <c r="N20" s="76">
        <f>Purnea!N79</f>
        <v>0</v>
      </c>
      <c r="O20" s="76">
        <f>Purnea!O79</f>
        <v>0</v>
      </c>
      <c r="P20" s="76">
        <f>Purnea!P79</f>
        <v>3</v>
      </c>
      <c r="Q20" s="76">
        <f>Purnea!Q79</f>
        <v>0</v>
      </c>
      <c r="R20" s="76">
        <f>Purnea!R79</f>
        <v>0</v>
      </c>
      <c r="S20" s="76">
        <f>Purnea!S79</f>
        <v>1</v>
      </c>
      <c r="T20" s="77">
        <f>Purnea!I79</f>
        <v>8</v>
      </c>
      <c r="U20" s="77">
        <f>L20+M20+N20+O20+P20+Q20+R20+S20</f>
        <v>4</v>
      </c>
      <c r="V20" s="77">
        <f>Purnea!T79</f>
        <v>18</v>
      </c>
      <c r="W20" s="185">
        <f>Purnea!U79</f>
        <v>926.34</v>
      </c>
      <c r="X20" s="72"/>
      <c r="Z20" s="206">
        <f>I20-T20-U20-V20</f>
        <v>0</v>
      </c>
      <c r="AA20" s="48"/>
    </row>
    <row r="21" spans="1:27" ht="54.95" customHeight="1">
      <c r="A21" s="278">
        <v>8</v>
      </c>
      <c r="B21" s="280" t="s">
        <v>1109</v>
      </c>
      <c r="C21" s="85" t="s">
        <v>1114</v>
      </c>
      <c r="D21" s="75" t="s">
        <v>877</v>
      </c>
      <c r="E21" s="67">
        <f>'Tirhut (East)'!A40</f>
        <v>9</v>
      </c>
      <c r="F21" s="179">
        <f>'Tirhut (East)'!E43</f>
        <v>34</v>
      </c>
      <c r="G21" s="67">
        <f>'Tirhut (East)'!H43</f>
        <v>1593.61</v>
      </c>
      <c r="H21" s="179">
        <f t="shared" ref="H21:J24" si="12">E21</f>
        <v>9</v>
      </c>
      <c r="I21" s="67">
        <f t="shared" si="12"/>
        <v>34</v>
      </c>
      <c r="J21" s="179">
        <f t="shared" si="12"/>
        <v>1593.61</v>
      </c>
      <c r="K21" s="179"/>
      <c r="L21" s="179">
        <f>'Tirhut (East)'!L43</f>
        <v>1</v>
      </c>
      <c r="M21" s="179">
        <f>'Tirhut (East)'!M43</f>
        <v>1</v>
      </c>
      <c r="N21" s="179">
        <f>'Tirhut (East)'!N43</f>
        <v>1</v>
      </c>
      <c r="O21" s="179">
        <f>'Tirhut (East)'!O43</f>
        <v>2</v>
      </c>
      <c r="P21" s="179">
        <f>'Tirhut (East)'!P43</f>
        <v>1</v>
      </c>
      <c r="Q21" s="179">
        <f>'Tirhut (East)'!Q43</f>
        <v>0</v>
      </c>
      <c r="R21" s="179">
        <f>'Tirhut (East)'!R43</f>
        <v>2</v>
      </c>
      <c r="S21" s="179">
        <f>'Tirhut (East)'!S43</f>
        <v>5</v>
      </c>
      <c r="T21" s="69">
        <f>'Tirhut (East)'!I43</f>
        <v>2</v>
      </c>
      <c r="U21" s="69">
        <f t="shared" ref="U21:U22" si="13">L21+M21+N21+O21+P21+Q21+R21+S21</f>
        <v>13</v>
      </c>
      <c r="V21" s="69">
        <f>'Tirhut (East)'!T43</f>
        <v>19</v>
      </c>
      <c r="W21" s="185">
        <f>'Tirhut (East)'!U43</f>
        <v>1079.2200000000003</v>
      </c>
      <c r="X21" s="78"/>
      <c r="Z21" s="182">
        <f>I21-T21-U21-V21</f>
        <v>0</v>
      </c>
      <c r="AA21" s="48"/>
    </row>
    <row r="22" spans="1:27" ht="54.95" customHeight="1">
      <c r="A22" s="279"/>
      <c r="B22" s="281"/>
      <c r="C22" s="79" t="s">
        <v>901</v>
      </c>
      <c r="D22" s="83" t="s">
        <v>861</v>
      </c>
      <c r="E22" s="67">
        <f>'Tirhut (East)'!A45</f>
        <v>1</v>
      </c>
      <c r="F22" s="179">
        <f>'Tirhut (East)'!E46</f>
        <v>1</v>
      </c>
      <c r="G22" s="67">
        <f>'Tirhut (East)'!H46</f>
        <v>45.87</v>
      </c>
      <c r="H22" s="179">
        <f t="shared" si="12"/>
        <v>1</v>
      </c>
      <c r="I22" s="67">
        <f t="shared" si="12"/>
        <v>1</v>
      </c>
      <c r="J22" s="179">
        <f t="shared" si="12"/>
        <v>45.87</v>
      </c>
      <c r="K22" s="179"/>
      <c r="L22" s="179">
        <f>'Tirhut (East)'!L46</f>
        <v>0</v>
      </c>
      <c r="M22" s="179">
        <f>'Tirhut (East)'!M46</f>
        <v>0</v>
      </c>
      <c r="N22" s="179">
        <f>'Tirhut (East)'!N46</f>
        <v>0</v>
      </c>
      <c r="O22" s="179">
        <f>'Tirhut (East)'!O46</f>
        <v>0</v>
      </c>
      <c r="P22" s="179">
        <f>'Tirhut (East)'!P46</f>
        <v>0</v>
      </c>
      <c r="Q22" s="179">
        <f>'Tirhut (East)'!Q46</f>
        <v>0</v>
      </c>
      <c r="R22" s="179">
        <f>'Tirhut (East)'!R46</f>
        <v>0</v>
      </c>
      <c r="S22" s="179">
        <f>'Tirhut (East)'!S46</f>
        <v>0</v>
      </c>
      <c r="T22" s="69">
        <f>'Tirhut (East)'!I46</f>
        <v>0</v>
      </c>
      <c r="U22" s="69">
        <f t="shared" si="13"/>
        <v>0</v>
      </c>
      <c r="V22" s="69">
        <f>'Tirhut (East)'!T46</f>
        <v>1</v>
      </c>
      <c r="W22" s="185">
        <f>'Tirhut (East)'!U46</f>
        <v>39.96</v>
      </c>
      <c r="X22" s="78"/>
      <c r="Z22" s="182">
        <f t="shared" ref="Z22" si="14">I22-T22-U22-V22</f>
        <v>0</v>
      </c>
      <c r="AA22" s="48"/>
    </row>
    <row r="23" spans="1:27" ht="54.95" customHeight="1">
      <c r="A23" s="278">
        <v>9</v>
      </c>
      <c r="B23" s="280" t="s">
        <v>1110</v>
      </c>
      <c r="C23" s="85" t="s">
        <v>1122</v>
      </c>
      <c r="D23" s="75" t="s">
        <v>877</v>
      </c>
      <c r="E23" s="67">
        <f>'Tirhut (West)'!A40</f>
        <v>9</v>
      </c>
      <c r="F23" s="172">
        <f>'Tirhut (West)'!E44</f>
        <v>35</v>
      </c>
      <c r="G23" s="67">
        <f>'Tirhut (West)'!H44</f>
        <v>1698.07</v>
      </c>
      <c r="H23" s="172">
        <f t="shared" si="12"/>
        <v>9</v>
      </c>
      <c r="I23" s="67">
        <f t="shared" si="12"/>
        <v>35</v>
      </c>
      <c r="J23" s="172">
        <f t="shared" si="12"/>
        <v>1698.07</v>
      </c>
      <c r="K23" s="172"/>
      <c r="L23" s="172">
        <f>'Tirhut (West)'!L44</f>
        <v>0</v>
      </c>
      <c r="M23" s="179">
        <f>'Tirhut (West)'!M44</f>
        <v>0</v>
      </c>
      <c r="N23" s="179">
        <f>'Tirhut (West)'!N44</f>
        <v>3</v>
      </c>
      <c r="O23" s="179">
        <f>'Tirhut (West)'!O44</f>
        <v>1</v>
      </c>
      <c r="P23" s="179">
        <f>'Tirhut (West)'!P44</f>
        <v>7</v>
      </c>
      <c r="Q23" s="179">
        <f>'Tirhut (West)'!Q44</f>
        <v>1</v>
      </c>
      <c r="R23" s="179">
        <f>'Tirhut (West)'!R44</f>
        <v>1</v>
      </c>
      <c r="S23" s="179">
        <f>'Tirhut (West)'!S44</f>
        <v>6</v>
      </c>
      <c r="T23" s="69">
        <f>'Tirhut (West)'!I44</f>
        <v>2</v>
      </c>
      <c r="U23" s="69">
        <f t="shared" ref="U23:U24" si="15">L23+M23+N23+O23+P23+Q23+R23+S23</f>
        <v>19</v>
      </c>
      <c r="V23" s="69">
        <f>'Tirhut (West)'!T44</f>
        <v>14</v>
      </c>
      <c r="W23" s="185">
        <f>'Tirhut (West)'!U44</f>
        <v>970.11</v>
      </c>
      <c r="X23" s="78"/>
      <c r="Z23" s="182">
        <f>I23-T23-U23-V23</f>
        <v>0</v>
      </c>
      <c r="AA23" s="48"/>
    </row>
    <row r="24" spans="1:27" ht="54.95" customHeight="1">
      <c r="A24" s="279"/>
      <c r="B24" s="281"/>
      <c r="C24" s="79" t="s">
        <v>901</v>
      </c>
      <c r="D24" s="83" t="s">
        <v>861</v>
      </c>
      <c r="E24" s="67">
        <f>'Tirhut (West)'!A48</f>
        <v>2</v>
      </c>
      <c r="F24" s="172">
        <f>'Tirhut (West)'!E49</f>
        <v>3</v>
      </c>
      <c r="G24" s="67">
        <f>'Tirhut (West)'!H49</f>
        <v>142.25</v>
      </c>
      <c r="H24" s="172">
        <f t="shared" si="12"/>
        <v>2</v>
      </c>
      <c r="I24" s="67">
        <f t="shared" si="12"/>
        <v>3</v>
      </c>
      <c r="J24" s="172">
        <f t="shared" si="12"/>
        <v>142.25</v>
      </c>
      <c r="K24" s="172"/>
      <c r="L24" s="172">
        <f>'Tirhut (West)'!L49</f>
        <v>1</v>
      </c>
      <c r="M24" s="179">
        <f>'Tirhut (West)'!M49</f>
        <v>0</v>
      </c>
      <c r="N24" s="179">
        <f>'Tirhut (West)'!N49</f>
        <v>0</v>
      </c>
      <c r="O24" s="179">
        <f>'Tirhut (West)'!O49</f>
        <v>0</v>
      </c>
      <c r="P24" s="179">
        <f>'Tirhut (West)'!P49</f>
        <v>0</v>
      </c>
      <c r="Q24" s="179">
        <f>'Tirhut (West)'!Q49</f>
        <v>0</v>
      </c>
      <c r="R24" s="179">
        <f>'Tirhut (West)'!R49</f>
        <v>0</v>
      </c>
      <c r="S24" s="179">
        <f>'Tirhut (West)'!S49</f>
        <v>0</v>
      </c>
      <c r="T24" s="69">
        <f>'Tirhut (West)'!I49</f>
        <v>2</v>
      </c>
      <c r="U24" s="69">
        <f t="shared" si="15"/>
        <v>1</v>
      </c>
      <c r="V24" s="69">
        <f>'Tirhut (West)'!T49</f>
        <v>0</v>
      </c>
      <c r="W24" s="185">
        <f>'Tirhut (West)'!U49</f>
        <v>0</v>
      </c>
      <c r="X24" s="78"/>
      <c r="Z24" s="182">
        <f>I24-T24-U24-V24</f>
        <v>0</v>
      </c>
      <c r="AA24" s="48"/>
    </row>
    <row r="25" spans="1:27" ht="54.95" customHeight="1">
      <c r="A25" s="278">
        <v>10</v>
      </c>
      <c r="B25" s="280" t="s">
        <v>1062</v>
      </c>
      <c r="C25" s="85" t="s">
        <v>1111</v>
      </c>
      <c r="D25" s="75" t="s">
        <v>877</v>
      </c>
      <c r="E25" s="67">
        <f>Darbhanga!A43</f>
        <v>10</v>
      </c>
      <c r="F25" s="68">
        <f>Darbhanga!E45</f>
        <v>36</v>
      </c>
      <c r="G25" s="67">
        <f>Darbhanga!H45</f>
        <v>1724.29</v>
      </c>
      <c r="H25" s="68">
        <f t="shared" ref="H25:I25" si="16">E25</f>
        <v>10</v>
      </c>
      <c r="I25" s="67">
        <f t="shared" si="16"/>
        <v>36</v>
      </c>
      <c r="J25" s="68">
        <f t="shared" si="10"/>
        <v>1724.29</v>
      </c>
      <c r="K25" s="68"/>
      <c r="L25" s="68">
        <f>Darbhanga!L45</f>
        <v>0</v>
      </c>
      <c r="M25" s="172">
        <f>Darbhanga!M45</f>
        <v>0</v>
      </c>
      <c r="N25" s="172">
        <f>Darbhanga!N45</f>
        <v>0</v>
      </c>
      <c r="O25" s="172">
        <f>Darbhanga!O45</f>
        <v>0</v>
      </c>
      <c r="P25" s="172">
        <f>Darbhanga!P45</f>
        <v>0</v>
      </c>
      <c r="Q25" s="172">
        <f>Darbhanga!Q45</f>
        <v>0</v>
      </c>
      <c r="R25" s="172">
        <f>Darbhanga!R45</f>
        <v>1</v>
      </c>
      <c r="S25" s="172">
        <f>Darbhanga!S45</f>
        <v>2</v>
      </c>
      <c r="T25" s="69">
        <f>Darbhanga!I45</f>
        <v>2</v>
      </c>
      <c r="U25" s="69">
        <f t="shared" ref="U25:U26" si="17">L25+M25+N25+O25+P25+Q25+R25+S25</f>
        <v>3</v>
      </c>
      <c r="V25" s="69">
        <f>Darbhanga!T45</f>
        <v>31</v>
      </c>
      <c r="W25" s="185">
        <f>Darbhanga!U45</f>
        <v>1416.9200000000003</v>
      </c>
      <c r="X25" s="78"/>
      <c r="Z25" s="182">
        <f t="shared" si="1"/>
        <v>0</v>
      </c>
      <c r="AA25" s="48"/>
    </row>
    <row r="26" spans="1:27" ht="54.95" customHeight="1">
      <c r="A26" s="279"/>
      <c r="B26" s="281"/>
      <c r="C26" s="79" t="s">
        <v>901</v>
      </c>
      <c r="D26" s="83" t="s">
        <v>861</v>
      </c>
      <c r="E26" s="67">
        <f>Darbhanga!A48</f>
        <v>2</v>
      </c>
      <c r="F26" s="68">
        <f>Darbhanga!E49</f>
        <v>2</v>
      </c>
      <c r="G26" s="67">
        <f>Darbhanga!H49</f>
        <v>97.99</v>
      </c>
      <c r="H26" s="68">
        <v>1</v>
      </c>
      <c r="I26" s="67">
        <v>1</v>
      </c>
      <c r="J26" s="68">
        <f t="shared" si="10"/>
        <v>97.99</v>
      </c>
      <c r="K26" s="68"/>
      <c r="L26" s="68">
        <f>Darbhanga!L49</f>
        <v>0</v>
      </c>
      <c r="M26" s="172">
        <f>Darbhanga!M49</f>
        <v>0</v>
      </c>
      <c r="N26" s="172">
        <f>Darbhanga!N49</f>
        <v>0</v>
      </c>
      <c r="O26" s="172">
        <f>Darbhanga!O49</f>
        <v>0</v>
      </c>
      <c r="P26" s="172">
        <f>Darbhanga!P49</f>
        <v>0</v>
      </c>
      <c r="Q26" s="172">
        <f>Darbhanga!Q49</f>
        <v>0</v>
      </c>
      <c r="R26" s="172">
        <f>Darbhanga!R49</f>
        <v>0</v>
      </c>
      <c r="S26" s="172">
        <f>Darbhanga!S49</f>
        <v>0</v>
      </c>
      <c r="T26" s="69">
        <f>Darbhanga!I49</f>
        <v>1</v>
      </c>
      <c r="U26" s="69">
        <f t="shared" si="17"/>
        <v>0</v>
      </c>
      <c r="V26" s="69">
        <f>Darbhanga!T49</f>
        <v>0</v>
      </c>
      <c r="W26" s="185">
        <f>Darbhanga!U49</f>
        <v>0</v>
      </c>
      <c r="X26" s="78"/>
      <c r="Z26" s="182">
        <f t="shared" si="1"/>
        <v>0</v>
      </c>
      <c r="AA26" s="48"/>
    </row>
    <row r="27" spans="1:27" ht="54.95" customHeight="1">
      <c r="A27" s="278">
        <v>11</v>
      </c>
      <c r="B27" s="280" t="s">
        <v>1063</v>
      </c>
      <c r="C27" s="66" t="s">
        <v>1112</v>
      </c>
      <c r="D27" s="75" t="s">
        <v>877</v>
      </c>
      <c r="E27" s="67">
        <f>Saran!A30</f>
        <v>6</v>
      </c>
      <c r="F27" s="68">
        <f>Saran!E35</f>
        <v>26</v>
      </c>
      <c r="G27" s="67">
        <f>Saran!H35</f>
        <v>1208.06</v>
      </c>
      <c r="H27" s="68">
        <f t="shared" ref="H27:J28" si="18">E27</f>
        <v>6</v>
      </c>
      <c r="I27" s="67">
        <f t="shared" si="18"/>
        <v>26</v>
      </c>
      <c r="J27" s="68">
        <f t="shared" si="18"/>
        <v>1208.06</v>
      </c>
      <c r="K27" s="68"/>
      <c r="L27" s="68">
        <f>Saran!L35</f>
        <v>0</v>
      </c>
      <c r="M27" s="179">
        <f>Saran!M35</f>
        <v>0</v>
      </c>
      <c r="N27" s="179">
        <f>Saran!N35</f>
        <v>0</v>
      </c>
      <c r="O27" s="179">
        <f>Saran!O35</f>
        <v>0</v>
      </c>
      <c r="P27" s="179">
        <f>Saran!P35</f>
        <v>3</v>
      </c>
      <c r="Q27" s="179">
        <f>Saran!Q35</f>
        <v>0</v>
      </c>
      <c r="R27" s="179">
        <f>Saran!R35</f>
        <v>2</v>
      </c>
      <c r="S27" s="179">
        <f>Saran!S35</f>
        <v>1</v>
      </c>
      <c r="T27" s="69">
        <f>Saran!I35</f>
        <v>0</v>
      </c>
      <c r="U27" s="69">
        <f t="shared" ref="U27:U28" si="19">L27+M27+N27+O27+P27+Q27+R27+S27</f>
        <v>6</v>
      </c>
      <c r="V27" s="69">
        <f>Saran!T35</f>
        <v>20</v>
      </c>
      <c r="W27" s="185">
        <f>Saran!U35</f>
        <v>903.25</v>
      </c>
      <c r="X27" s="72"/>
      <c r="Z27" s="182">
        <f t="shared" si="1"/>
        <v>0</v>
      </c>
      <c r="AA27" s="48"/>
    </row>
    <row r="28" spans="1:27" ht="54.95" customHeight="1">
      <c r="A28" s="279"/>
      <c r="B28" s="281"/>
      <c r="C28" s="79" t="s">
        <v>901</v>
      </c>
      <c r="D28" s="83" t="s">
        <v>861</v>
      </c>
      <c r="E28" s="67">
        <f>Saran!A39</f>
        <v>3</v>
      </c>
      <c r="F28" s="68">
        <f>Saran!E40</f>
        <v>3</v>
      </c>
      <c r="G28" s="67">
        <f>Saran!H40</f>
        <v>139.09</v>
      </c>
      <c r="H28" s="68">
        <f t="shared" si="18"/>
        <v>3</v>
      </c>
      <c r="I28" s="67">
        <f t="shared" si="18"/>
        <v>3</v>
      </c>
      <c r="J28" s="68">
        <f t="shared" si="18"/>
        <v>139.09</v>
      </c>
      <c r="K28" s="68"/>
      <c r="L28" s="68">
        <f>Saran!L40</f>
        <v>0</v>
      </c>
      <c r="M28" s="179">
        <f>Saran!M40</f>
        <v>0</v>
      </c>
      <c r="N28" s="179">
        <f>Saran!N40</f>
        <v>0</v>
      </c>
      <c r="O28" s="179">
        <f>Saran!O40</f>
        <v>0</v>
      </c>
      <c r="P28" s="179">
        <f>Saran!P40</f>
        <v>0</v>
      </c>
      <c r="Q28" s="179">
        <f>Saran!Q40</f>
        <v>0</v>
      </c>
      <c r="R28" s="179">
        <f>Saran!R40</f>
        <v>0</v>
      </c>
      <c r="S28" s="179">
        <f>Saran!S40</f>
        <v>1</v>
      </c>
      <c r="T28" s="69">
        <f>Saran!I40</f>
        <v>2</v>
      </c>
      <c r="U28" s="69">
        <f t="shared" si="19"/>
        <v>1</v>
      </c>
      <c r="V28" s="69">
        <f>Saran!T40</f>
        <v>0</v>
      </c>
      <c r="W28" s="185">
        <f>Saran!U40</f>
        <v>29.91</v>
      </c>
      <c r="X28" s="72"/>
      <c r="Z28" s="182">
        <f t="shared" si="1"/>
        <v>0</v>
      </c>
      <c r="AA28" s="48"/>
    </row>
    <row r="29" spans="1:27" ht="24" customHeight="1">
      <c r="A29" s="283" t="s">
        <v>859</v>
      </c>
      <c r="B29" s="284"/>
      <c r="C29" s="284"/>
      <c r="D29" s="285"/>
      <c r="E29" s="80">
        <f>E7+E9+E11+E13+E15+E17+E19+E21+E23+E25+E27</f>
        <v>87</v>
      </c>
      <c r="F29" s="80">
        <f t="shared" ref="F29:I29" si="20">F7+F9+F11+F13+F15+F17+F19+F21+F23+F25+F27</f>
        <v>323</v>
      </c>
      <c r="G29" s="80">
        <f t="shared" si="20"/>
        <v>15201.69</v>
      </c>
      <c r="H29" s="80">
        <f t="shared" si="20"/>
        <v>87</v>
      </c>
      <c r="I29" s="80">
        <f t="shared" si="20"/>
        <v>323</v>
      </c>
      <c r="J29" s="186">
        <f t="shared" ref="J29:K29" si="21">J7+J11+J13+J15+J17+J19+J23+J25+J27</f>
        <v>12599.33</v>
      </c>
      <c r="K29" s="80">
        <f t="shared" si="21"/>
        <v>0</v>
      </c>
      <c r="L29" s="230">
        <f>L7+L11+L13+L15+L17+L19+L23+L25+L27+L9+L21</f>
        <v>2</v>
      </c>
      <c r="M29" s="230">
        <f t="shared" ref="M29:V29" si="22">M7+M11+M13+M15+M17+M19+M23+M25+M27+M9+M21</f>
        <v>1</v>
      </c>
      <c r="N29" s="230">
        <f t="shared" si="22"/>
        <v>5</v>
      </c>
      <c r="O29" s="230">
        <f t="shared" si="22"/>
        <v>5</v>
      </c>
      <c r="P29" s="230">
        <f t="shared" si="22"/>
        <v>20</v>
      </c>
      <c r="Q29" s="230">
        <f t="shared" si="22"/>
        <v>6</v>
      </c>
      <c r="R29" s="230">
        <f t="shared" si="22"/>
        <v>14</v>
      </c>
      <c r="S29" s="230">
        <f t="shared" si="22"/>
        <v>45</v>
      </c>
      <c r="T29" s="230">
        <f t="shared" si="22"/>
        <v>29</v>
      </c>
      <c r="U29" s="230">
        <f t="shared" si="22"/>
        <v>98</v>
      </c>
      <c r="V29" s="230">
        <f t="shared" si="22"/>
        <v>196</v>
      </c>
      <c r="W29" s="186">
        <f>W7+W11+W13+W15+W17+W19+W23+W25+W27+W9+W21</f>
        <v>10308.27</v>
      </c>
      <c r="X29" s="72"/>
      <c r="Z29" s="206">
        <f>I29-T29-U29-V29</f>
        <v>0</v>
      </c>
    </row>
    <row r="30" spans="1:27" ht="15.75">
      <c r="A30" s="286" t="s">
        <v>860</v>
      </c>
      <c r="B30" s="287"/>
      <c r="C30" s="287"/>
      <c r="D30" s="288"/>
      <c r="E30" s="81">
        <f>E8+E12+E14+E16+E18+E20+E24+E26+E28+E10+E22</f>
        <v>21</v>
      </c>
      <c r="F30" s="81">
        <f t="shared" ref="F30:J30" si="23">F8+F12+F14+F16+F18+F20+F24+F26+F28+F10+F22</f>
        <v>45</v>
      </c>
      <c r="G30" s="229">
        <f t="shared" si="23"/>
        <v>2140.9699999999998</v>
      </c>
      <c r="H30" s="81">
        <f t="shared" si="23"/>
        <v>20</v>
      </c>
      <c r="I30" s="81">
        <f t="shared" si="23"/>
        <v>44</v>
      </c>
      <c r="J30" s="81">
        <f t="shared" si="23"/>
        <v>2140.9699999999998</v>
      </c>
      <c r="K30" s="81">
        <f t="shared" ref="K30:W30" si="24">K8+K12+K14+K16+K18+K20+K24+K26+K28+K10+K22</f>
        <v>0</v>
      </c>
      <c r="L30" s="81">
        <f t="shared" si="24"/>
        <v>1</v>
      </c>
      <c r="M30" s="81">
        <f t="shared" si="24"/>
        <v>0</v>
      </c>
      <c r="N30" s="81">
        <f t="shared" si="24"/>
        <v>0</v>
      </c>
      <c r="O30" s="81">
        <f t="shared" si="24"/>
        <v>0</v>
      </c>
      <c r="P30" s="81">
        <f t="shared" si="24"/>
        <v>4</v>
      </c>
      <c r="Q30" s="81">
        <f t="shared" si="24"/>
        <v>0</v>
      </c>
      <c r="R30" s="81">
        <f t="shared" si="24"/>
        <v>0</v>
      </c>
      <c r="S30" s="81">
        <f t="shared" si="24"/>
        <v>2</v>
      </c>
      <c r="T30" s="81">
        <f t="shared" si="24"/>
        <v>17</v>
      </c>
      <c r="U30" s="81">
        <f t="shared" si="24"/>
        <v>7</v>
      </c>
      <c r="V30" s="81">
        <f t="shared" si="24"/>
        <v>20</v>
      </c>
      <c r="W30" s="81">
        <f t="shared" si="24"/>
        <v>1092.19</v>
      </c>
      <c r="X30" s="82"/>
      <c r="Z30" s="182">
        <f t="shared" si="1"/>
        <v>0</v>
      </c>
    </row>
  </sheetData>
  <mergeCells count="53"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A9:A10"/>
    <mergeCell ref="B9:B10"/>
    <mergeCell ref="A21:A22"/>
    <mergeCell ref="B21:B22"/>
    <mergeCell ref="A13:A14"/>
    <mergeCell ref="B13:B14"/>
    <mergeCell ref="A17:A18"/>
    <mergeCell ref="B17:B18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37" activePane="bottomRight" state="frozenSplit"/>
      <selection pane="topRight" activeCell="K1" sqref="K1"/>
      <selection pane="bottomLeft" activeCell="A10" sqref="A10"/>
      <selection pane="bottomRight" activeCell="I9" sqref="I1:I1048576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hidden="1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61" t="s">
        <v>19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2" ht="15.75">
      <c r="A2" s="562" t="str">
        <f>'Patna (West)'!A2</f>
        <v>Progress report for the construction of USS school building ( Fin. Year. 2009-10)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spans="1:22" ht="15.75">
      <c r="A3" s="563" t="s">
        <v>1108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5"/>
      <c r="V3" s="247" t="str">
        <f>Summary!U3</f>
        <v>Date:-30.11.2014</v>
      </c>
    </row>
    <row r="4" spans="1:22" ht="33" customHeight="1">
      <c r="A4" s="566" t="s">
        <v>1067</v>
      </c>
      <c r="B4" s="481"/>
      <c r="C4" s="481"/>
      <c r="D4" s="481"/>
      <c r="E4" s="481"/>
      <c r="F4" s="481"/>
      <c r="G4" s="481"/>
      <c r="H4" s="482"/>
      <c r="I4" s="567" t="s">
        <v>902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2" ht="15.75">
      <c r="A5" s="551" t="s">
        <v>0</v>
      </c>
      <c r="B5" s="551" t="s">
        <v>1</v>
      </c>
      <c r="C5" s="551" t="s">
        <v>2</v>
      </c>
      <c r="D5" s="551" t="s">
        <v>3</v>
      </c>
      <c r="E5" s="551" t="s">
        <v>0</v>
      </c>
      <c r="F5" s="551" t="s">
        <v>4</v>
      </c>
      <c r="G5" s="549" t="s">
        <v>5</v>
      </c>
      <c r="H5" s="551" t="s">
        <v>6</v>
      </c>
      <c r="I5" s="553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5"/>
      <c r="U5" s="549" t="s">
        <v>20</v>
      </c>
      <c r="V5" s="556" t="s">
        <v>14</v>
      </c>
    </row>
    <row r="6" spans="1:22" ht="15.75">
      <c r="A6" s="551"/>
      <c r="B6" s="551"/>
      <c r="C6" s="551"/>
      <c r="D6" s="551"/>
      <c r="E6" s="551"/>
      <c r="F6" s="551"/>
      <c r="G6" s="552"/>
      <c r="H6" s="551"/>
      <c r="I6" s="549" t="s">
        <v>7</v>
      </c>
      <c r="J6" s="551" t="s">
        <v>995</v>
      </c>
      <c r="K6" s="551" t="s">
        <v>996</v>
      </c>
      <c r="L6" s="559" t="s">
        <v>15</v>
      </c>
      <c r="M6" s="547" t="s">
        <v>10</v>
      </c>
      <c r="N6" s="549" t="s">
        <v>9</v>
      </c>
      <c r="O6" s="283" t="s">
        <v>17</v>
      </c>
      <c r="P6" s="284"/>
      <c r="Q6" s="283" t="s">
        <v>18</v>
      </c>
      <c r="R6" s="284"/>
      <c r="S6" s="547" t="s">
        <v>13</v>
      </c>
      <c r="T6" s="547" t="s">
        <v>8</v>
      </c>
      <c r="U6" s="552"/>
      <c r="V6" s="557"/>
    </row>
    <row r="7" spans="1:22" ht="55.5" customHeight="1">
      <c r="A7" s="551"/>
      <c r="B7" s="551"/>
      <c r="C7" s="551"/>
      <c r="D7" s="551"/>
      <c r="E7" s="551"/>
      <c r="F7" s="551"/>
      <c r="G7" s="550"/>
      <c r="H7" s="551"/>
      <c r="I7" s="550"/>
      <c r="J7" s="551"/>
      <c r="K7" s="551"/>
      <c r="L7" s="560"/>
      <c r="M7" s="548"/>
      <c r="N7" s="550"/>
      <c r="O7" s="177" t="s">
        <v>11</v>
      </c>
      <c r="P7" s="177" t="s">
        <v>12</v>
      </c>
      <c r="Q7" s="177" t="s">
        <v>11</v>
      </c>
      <c r="R7" s="177" t="s">
        <v>12</v>
      </c>
      <c r="S7" s="548"/>
      <c r="T7" s="548"/>
      <c r="U7" s="550"/>
      <c r="V7" s="558"/>
    </row>
    <row r="8" spans="1:22" ht="15.75">
      <c r="A8" s="544" t="s">
        <v>876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6"/>
    </row>
    <row r="9" spans="1:22" ht="25.5" customHeight="1">
      <c r="A9" s="346">
        <v>1</v>
      </c>
      <c r="B9" s="472" t="s">
        <v>94</v>
      </c>
      <c r="C9" s="450" t="s">
        <v>231</v>
      </c>
      <c r="D9" s="2" t="s">
        <v>232</v>
      </c>
      <c r="E9" s="192">
        <v>1</v>
      </c>
      <c r="F9" s="2" t="s">
        <v>507</v>
      </c>
      <c r="G9" s="537" t="s">
        <v>921</v>
      </c>
      <c r="H9" s="346">
        <v>194.51</v>
      </c>
      <c r="I9" s="175"/>
      <c r="J9" s="340" t="s">
        <v>1047</v>
      </c>
      <c r="K9" s="340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68">
        <v>178.38</v>
      </c>
      <c r="V9" s="18"/>
    </row>
    <row r="10" spans="1:22" ht="26.25" customHeight="1">
      <c r="A10" s="347"/>
      <c r="B10" s="473"/>
      <c r="C10" s="451"/>
      <c r="D10" s="2" t="s">
        <v>232</v>
      </c>
      <c r="E10" s="192">
        <v>2</v>
      </c>
      <c r="F10" s="2" t="s">
        <v>508</v>
      </c>
      <c r="G10" s="538"/>
      <c r="H10" s="347"/>
      <c r="I10" s="175"/>
      <c r="J10" s="341"/>
      <c r="K10" s="34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69"/>
      <c r="V10" s="36"/>
    </row>
    <row r="11" spans="1:22" ht="27" customHeight="1">
      <c r="A11" s="347"/>
      <c r="B11" s="473"/>
      <c r="C11" s="451"/>
      <c r="D11" s="2" t="s">
        <v>233</v>
      </c>
      <c r="E11" s="192">
        <v>3</v>
      </c>
      <c r="F11" s="2" t="s">
        <v>510</v>
      </c>
      <c r="G11" s="538"/>
      <c r="H11" s="347"/>
      <c r="I11" s="175"/>
      <c r="J11" s="341"/>
      <c r="K11" s="34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69"/>
      <c r="V11" s="18"/>
    </row>
    <row r="12" spans="1:22" ht="27" customHeight="1">
      <c r="A12" s="348"/>
      <c r="B12" s="474"/>
      <c r="C12" s="452"/>
      <c r="D12" s="2" t="s">
        <v>234</v>
      </c>
      <c r="E12" s="192">
        <v>4</v>
      </c>
      <c r="F12" s="2" t="s">
        <v>509</v>
      </c>
      <c r="G12" s="539"/>
      <c r="H12" s="348"/>
      <c r="I12" s="175"/>
      <c r="J12" s="342"/>
      <c r="K12" s="34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70"/>
      <c r="V12" s="18"/>
    </row>
    <row r="13" spans="1:22" ht="25.5" customHeight="1">
      <c r="A13" s="346">
        <v>2</v>
      </c>
      <c r="B13" s="472" t="s">
        <v>95</v>
      </c>
      <c r="C13" s="450" t="s">
        <v>231</v>
      </c>
      <c r="D13" s="2" t="s">
        <v>431</v>
      </c>
      <c r="E13" s="192">
        <v>1</v>
      </c>
      <c r="F13" s="2" t="s">
        <v>511</v>
      </c>
      <c r="G13" s="537" t="s">
        <v>917</v>
      </c>
      <c r="H13" s="346">
        <v>199.78</v>
      </c>
      <c r="I13" s="175"/>
      <c r="J13" s="340" t="s">
        <v>1003</v>
      </c>
      <c r="K13" s="340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3">
        <v>184.37</v>
      </c>
      <c r="V13" s="36"/>
    </row>
    <row r="14" spans="1:22" ht="25.5" customHeight="1">
      <c r="A14" s="347"/>
      <c r="B14" s="473"/>
      <c r="C14" s="451"/>
      <c r="D14" s="2" t="s">
        <v>432</v>
      </c>
      <c r="E14" s="192">
        <v>2</v>
      </c>
      <c r="F14" s="2" t="s">
        <v>512</v>
      </c>
      <c r="G14" s="538"/>
      <c r="H14" s="347"/>
      <c r="I14" s="175"/>
      <c r="J14" s="341"/>
      <c r="K14" s="34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4"/>
      <c r="V14" s="36"/>
    </row>
    <row r="15" spans="1:22" ht="16.5" customHeight="1">
      <c r="A15" s="347"/>
      <c r="B15" s="473"/>
      <c r="C15" s="451"/>
      <c r="D15" s="2" t="s">
        <v>235</v>
      </c>
      <c r="E15" s="192">
        <v>3</v>
      </c>
      <c r="F15" s="2" t="s">
        <v>513</v>
      </c>
      <c r="G15" s="538"/>
      <c r="H15" s="347"/>
      <c r="I15" s="175"/>
      <c r="J15" s="341"/>
      <c r="K15" s="341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44"/>
      <c r="V15" s="18"/>
    </row>
    <row r="16" spans="1:22" ht="29.25" customHeight="1">
      <c r="A16" s="348"/>
      <c r="B16" s="474"/>
      <c r="C16" s="452"/>
      <c r="D16" s="2" t="s">
        <v>236</v>
      </c>
      <c r="E16" s="192">
        <v>4</v>
      </c>
      <c r="F16" s="2" t="s">
        <v>514</v>
      </c>
      <c r="G16" s="539"/>
      <c r="H16" s="348"/>
      <c r="I16" s="175"/>
      <c r="J16" s="342"/>
      <c r="K16" s="342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45"/>
      <c r="V16" s="18"/>
    </row>
    <row r="17" spans="1:22" ht="15" customHeight="1">
      <c r="A17" s="346">
        <v>3</v>
      </c>
      <c r="B17" s="472" t="s">
        <v>96</v>
      </c>
      <c r="C17" s="450" t="s">
        <v>231</v>
      </c>
      <c r="D17" s="2" t="s">
        <v>237</v>
      </c>
      <c r="E17" s="192">
        <v>1</v>
      </c>
      <c r="F17" s="2" t="s">
        <v>515</v>
      </c>
      <c r="G17" s="537" t="s">
        <v>918</v>
      </c>
      <c r="H17" s="346">
        <v>149.83000000000001</v>
      </c>
      <c r="I17" s="175"/>
      <c r="J17" s="340" t="s">
        <v>1020</v>
      </c>
      <c r="K17" s="340" t="s">
        <v>1006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71">
        <v>84.88</v>
      </c>
      <c r="V17" s="16"/>
    </row>
    <row r="18" spans="1:22">
      <c r="A18" s="347"/>
      <c r="B18" s="473"/>
      <c r="C18" s="451"/>
      <c r="D18" s="2" t="s">
        <v>237</v>
      </c>
      <c r="E18" s="192">
        <v>2</v>
      </c>
      <c r="F18" s="2" t="s">
        <v>516</v>
      </c>
      <c r="G18" s="538"/>
      <c r="H18" s="347"/>
      <c r="I18" s="175"/>
      <c r="J18" s="341"/>
      <c r="K18" s="341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72"/>
      <c r="V18" s="36"/>
    </row>
    <row r="19" spans="1:22" ht="17.25" customHeight="1">
      <c r="A19" s="348"/>
      <c r="B19" s="474"/>
      <c r="C19" s="452"/>
      <c r="D19" s="2" t="s">
        <v>238</v>
      </c>
      <c r="E19" s="192">
        <v>3</v>
      </c>
      <c r="F19" s="2" t="s">
        <v>517</v>
      </c>
      <c r="G19" s="539"/>
      <c r="H19" s="348"/>
      <c r="I19" s="175"/>
      <c r="J19" s="342"/>
      <c r="K19" s="342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73"/>
      <c r="V19" s="18"/>
    </row>
    <row r="20" spans="1:22" ht="16.5" customHeight="1">
      <c r="A20" s="346">
        <v>4</v>
      </c>
      <c r="B20" s="472" t="s">
        <v>97</v>
      </c>
      <c r="C20" s="424" t="s">
        <v>231</v>
      </c>
      <c r="D20" s="12" t="s">
        <v>239</v>
      </c>
      <c r="E20" s="192">
        <v>1</v>
      </c>
      <c r="F20" s="12" t="s">
        <v>518</v>
      </c>
      <c r="G20" s="537" t="s">
        <v>919</v>
      </c>
      <c r="H20" s="346">
        <v>148.68</v>
      </c>
      <c r="I20" s="175"/>
      <c r="J20" s="340" t="s">
        <v>1037</v>
      </c>
      <c r="K20" s="340" t="s">
        <v>1006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71">
        <v>32.32</v>
      </c>
      <c r="V20" s="36"/>
    </row>
    <row r="21" spans="1:22" ht="18" customHeight="1">
      <c r="A21" s="347"/>
      <c r="B21" s="473"/>
      <c r="C21" s="574"/>
      <c r="D21" s="12" t="s">
        <v>240</v>
      </c>
      <c r="E21" s="192">
        <v>2</v>
      </c>
      <c r="F21" s="12" t="s">
        <v>519</v>
      </c>
      <c r="G21" s="538"/>
      <c r="H21" s="347"/>
      <c r="I21" s="175"/>
      <c r="J21" s="341"/>
      <c r="K21" s="341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72"/>
      <c r="V21" s="36" t="s">
        <v>955</v>
      </c>
    </row>
    <row r="22" spans="1:22" ht="33" customHeight="1">
      <c r="A22" s="348"/>
      <c r="B22" s="474"/>
      <c r="C22" s="425"/>
      <c r="D22" s="15" t="s">
        <v>241</v>
      </c>
      <c r="E22" s="192">
        <v>3</v>
      </c>
      <c r="F22" s="15" t="s">
        <v>520</v>
      </c>
      <c r="G22" s="539"/>
      <c r="H22" s="348"/>
      <c r="I22" s="175"/>
      <c r="J22" s="342"/>
      <c r="K22" s="342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73"/>
      <c r="V22" s="18"/>
    </row>
    <row r="23" spans="1:22" ht="14.25" customHeight="1">
      <c r="A23" s="346">
        <v>5</v>
      </c>
      <c r="B23" s="472" t="s">
        <v>98</v>
      </c>
      <c r="C23" s="450" t="s">
        <v>242</v>
      </c>
      <c r="D23" s="2" t="s">
        <v>243</v>
      </c>
      <c r="E23" s="192">
        <v>1</v>
      </c>
      <c r="F23" s="2" t="s">
        <v>536</v>
      </c>
      <c r="G23" s="537" t="s">
        <v>920</v>
      </c>
      <c r="H23" s="346">
        <v>190.91</v>
      </c>
      <c r="I23" s="175"/>
      <c r="J23" s="340" t="s">
        <v>1032</v>
      </c>
      <c r="K23" s="340" t="s">
        <v>1006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71">
        <v>94.39</v>
      </c>
      <c r="V23" s="18"/>
    </row>
    <row r="24" spans="1:22" ht="16.5" customHeight="1">
      <c r="A24" s="347"/>
      <c r="B24" s="473"/>
      <c r="C24" s="451"/>
      <c r="D24" s="2" t="s">
        <v>244</v>
      </c>
      <c r="E24" s="192">
        <v>2</v>
      </c>
      <c r="F24" s="2" t="s">
        <v>537</v>
      </c>
      <c r="G24" s="538"/>
      <c r="H24" s="347"/>
      <c r="I24" s="175"/>
      <c r="J24" s="341"/>
      <c r="K24" s="341"/>
      <c r="L24" s="88"/>
      <c r="M24" s="88"/>
      <c r="N24" s="88"/>
      <c r="O24" s="88"/>
      <c r="P24" s="88">
        <v>1</v>
      </c>
      <c r="R24" s="87"/>
      <c r="S24" s="87"/>
      <c r="T24" s="87"/>
      <c r="U24" s="572"/>
      <c r="V24" s="18"/>
    </row>
    <row r="25" spans="1:22" ht="25.5">
      <c r="A25" s="347"/>
      <c r="B25" s="473"/>
      <c r="C25" s="451"/>
      <c r="D25" s="2" t="s">
        <v>245</v>
      </c>
      <c r="E25" s="192">
        <v>3</v>
      </c>
      <c r="F25" s="2" t="s">
        <v>538</v>
      </c>
      <c r="G25" s="538"/>
      <c r="H25" s="347"/>
      <c r="I25" s="175"/>
      <c r="J25" s="341"/>
      <c r="K25" s="341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72"/>
      <c r="V25" s="36" t="s">
        <v>981</v>
      </c>
    </row>
    <row r="26" spans="1:22" ht="15" customHeight="1">
      <c r="A26" s="348"/>
      <c r="B26" s="474"/>
      <c r="C26" s="452"/>
      <c r="D26" s="2" t="s">
        <v>246</v>
      </c>
      <c r="E26" s="192">
        <v>4</v>
      </c>
      <c r="F26" s="2" t="s">
        <v>539</v>
      </c>
      <c r="G26" s="539"/>
      <c r="H26" s="348"/>
      <c r="I26" s="175"/>
      <c r="J26" s="342"/>
      <c r="K26" s="342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73"/>
      <c r="V26" s="18"/>
    </row>
    <row r="27" spans="1:22" ht="16.5" customHeight="1">
      <c r="A27" s="346">
        <v>6</v>
      </c>
      <c r="B27" s="472" t="s">
        <v>99</v>
      </c>
      <c r="C27" s="450" t="s">
        <v>242</v>
      </c>
      <c r="D27" s="2" t="s">
        <v>247</v>
      </c>
      <c r="E27" s="192">
        <v>1</v>
      </c>
      <c r="F27" s="2" t="s">
        <v>521</v>
      </c>
      <c r="G27" s="537" t="s">
        <v>922</v>
      </c>
      <c r="H27" s="346">
        <v>192.7</v>
      </c>
      <c r="I27" s="193"/>
      <c r="J27" s="393" t="s">
        <v>1012</v>
      </c>
      <c r="K27" s="393" t="s">
        <v>1006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68">
        <v>158.24</v>
      </c>
      <c r="V27" s="18"/>
    </row>
    <row r="28" spans="1:22" ht="17.25" customHeight="1">
      <c r="A28" s="347"/>
      <c r="B28" s="473"/>
      <c r="C28" s="451"/>
      <c r="D28" s="2" t="s">
        <v>248</v>
      </c>
      <c r="E28" s="192">
        <v>2</v>
      </c>
      <c r="F28" s="2" t="s">
        <v>522</v>
      </c>
      <c r="G28" s="538"/>
      <c r="H28" s="347"/>
      <c r="I28" s="193"/>
      <c r="J28" s="393"/>
      <c r="K28" s="393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69"/>
      <c r="V28" s="36"/>
    </row>
    <row r="29" spans="1:22" ht="26.25" customHeight="1">
      <c r="A29" s="347"/>
      <c r="B29" s="473"/>
      <c r="C29" s="451"/>
      <c r="D29" s="2" t="s">
        <v>249</v>
      </c>
      <c r="E29" s="192">
        <v>3</v>
      </c>
      <c r="F29" s="2" t="s">
        <v>766</v>
      </c>
      <c r="G29" s="538"/>
      <c r="H29" s="347"/>
      <c r="I29" s="193"/>
      <c r="J29" s="393"/>
      <c r="K29" s="393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69"/>
      <c r="V29" s="36" t="s">
        <v>976</v>
      </c>
    </row>
    <row r="30" spans="1:22" ht="26.25" customHeight="1">
      <c r="A30" s="348"/>
      <c r="B30" s="474"/>
      <c r="C30" s="452"/>
      <c r="D30" s="2" t="s">
        <v>250</v>
      </c>
      <c r="E30" s="192">
        <v>4</v>
      </c>
      <c r="F30" s="2" t="s">
        <v>523</v>
      </c>
      <c r="G30" s="539"/>
      <c r="H30" s="348"/>
      <c r="I30" s="194"/>
      <c r="J30" s="393"/>
      <c r="K30" s="393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70"/>
      <c r="V30" s="18"/>
    </row>
    <row r="31" spans="1:22" ht="14.25" customHeight="1">
      <c r="A31" s="346">
        <v>7</v>
      </c>
      <c r="B31" s="472" t="s">
        <v>100</v>
      </c>
      <c r="C31" s="450" t="s">
        <v>242</v>
      </c>
      <c r="D31" s="2" t="s">
        <v>251</v>
      </c>
      <c r="E31" s="192">
        <v>1</v>
      </c>
      <c r="F31" s="2" t="s">
        <v>524</v>
      </c>
      <c r="G31" s="537" t="s">
        <v>970</v>
      </c>
      <c r="H31" s="346">
        <v>189.4</v>
      </c>
      <c r="I31" s="175"/>
      <c r="J31" s="340" t="s">
        <v>1048</v>
      </c>
      <c r="K31" s="340" t="s">
        <v>1006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71">
        <v>35.28</v>
      </c>
      <c r="V31" s="36"/>
    </row>
    <row r="32" spans="1:22" ht="15" customHeight="1">
      <c r="A32" s="347"/>
      <c r="B32" s="473"/>
      <c r="C32" s="451"/>
      <c r="D32" s="2" t="s">
        <v>252</v>
      </c>
      <c r="E32" s="192">
        <v>2</v>
      </c>
      <c r="F32" s="2" t="s">
        <v>525</v>
      </c>
      <c r="G32" s="538"/>
      <c r="H32" s="347"/>
      <c r="I32" s="175"/>
      <c r="J32" s="341"/>
      <c r="K32" s="341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72"/>
      <c r="V32" s="36"/>
    </row>
    <row r="33" spans="1:22" ht="26.25" customHeight="1">
      <c r="A33" s="347"/>
      <c r="B33" s="473"/>
      <c r="C33" s="451"/>
      <c r="D33" s="2" t="s">
        <v>253</v>
      </c>
      <c r="E33" s="192">
        <v>3</v>
      </c>
      <c r="F33" s="2" t="s">
        <v>765</v>
      </c>
      <c r="G33" s="538"/>
      <c r="H33" s="347"/>
      <c r="I33" s="175"/>
      <c r="J33" s="341"/>
      <c r="K33" s="341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72"/>
      <c r="V33" s="36" t="s">
        <v>887</v>
      </c>
    </row>
    <row r="34" spans="1:22" ht="26.25" customHeight="1">
      <c r="A34" s="348"/>
      <c r="B34" s="474"/>
      <c r="C34" s="452"/>
      <c r="D34" s="2" t="s">
        <v>254</v>
      </c>
      <c r="E34" s="192">
        <v>4</v>
      </c>
      <c r="F34" s="2" t="s">
        <v>526</v>
      </c>
      <c r="G34" s="539"/>
      <c r="H34" s="348"/>
      <c r="I34" s="175">
        <v>1</v>
      </c>
      <c r="J34" s="342"/>
      <c r="K34" s="342"/>
      <c r="L34" s="87"/>
      <c r="M34" s="87"/>
      <c r="N34" s="87"/>
      <c r="O34" s="87"/>
      <c r="P34" s="87"/>
      <c r="Q34" s="87"/>
      <c r="R34" s="87"/>
      <c r="S34" s="87"/>
      <c r="T34" s="87"/>
      <c r="U34" s="573"/>
      <c r="V34" s="58" t="s">
        <v>444</v>
      </c>
    </row>
    <row r="35" spans="1:22" ht="27" customHeight="1">
      <c r="A35" s="346">
        <v>8</v>
      </c>
      <c r="B35" s="472" t="s">
        <v>101</v>
      </c>
      <c r="C35" s="450" t="s">
        <v>242</v>
      </c>
      <c r="D35" s="2" t="s">
        <v>255</v>
      </c>
      <c r="E35" s="192">
        <v>1</v>
      </c>
      <c r="F35" s="2" t="s">
        <v>527</v>
      </c>
      <c r="G35" s="537" t="s">
        <v>923</v>
      </c>
      <c r="H35" s="346">
        <v>239.09</v>
      </c>
      <c r="I35" s="194"/>
      <c r="J35" s="575" t="s">
        <v>1012</v>
      </c>
      <c r="K35" s="575" t="s">
        <v>1006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71">
        <v>154.72</v>
      </c>
      <c r="V35" s="18"/>
    </row>
    <row r="36" spans="1:22" ht="26.25" customHeight="1">
      <c r="A36" s="347"/>
      <c r="B36" s="473"/>
      <c r="C36" s="451"/>
      <c r="D36" s="2" t="s">
        <v>256</v>
      </c>
      <c r="E36" s="192">
        <v>2</v>
      </c>
      <c r="F36" s="2" t="s">
        <v>528</v>
      </c>
      <c r="G36" s="538"/>
      <c r="H36" s="347"/>
      <c r="I36" s="193">
        <v>1</v>
      </c>
      <c r="J36" s="575"/>
      <c r="K36" s="575"/>
      <c r="L36" s="87"/>
      <c r="M36" s="87"/>
      <c r="N36" s="87"/>
      <c r="O36" s="87"/>
      <c r="P36" s="87"/>
      <c r="Q36" s="87"/>
      <c r="R36" s="87"/>
      <c r="S36" s="87"/>
      <c r="T36" s="87"/>
      <c r="U36" s="572"/>
      <c r="V36" s="58" t="s">
        <v>881</v>
      </c>
    </row>
    <row r="37" spans="1:22" ht="16.5" customHeight="1">
      <c r="A37" s="347"/>
      <c r="B37" s="473"/>
      <c r="C37" s="451"/>
      <c r="D37" s="2" t="s">
        <v>257</v>
      </c>
      <c r="E37" s="192">
        <v>3</v>
      </c>
      <c r="F37" s="2" t="s">
        <v>529</v>
      </c>
      <c r="G37" s="538"/>
      <c r="H37" s="347"/>
      <c r="I37" s="193"/>
      <c r="J37" s="575"/>
      <c r="K37" s="575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72"/>
      <c r="V37" s="36" t="s">
        <v>981</v>
      </c>
    </row>
    <row r="38" spans="1:22" ht="27.75" customHeight="1">
      <c r="A38" s="347"/>
      <c r="B38" s="473"/>
      <c r="C38" s="451"/>
      <c r="D38" s="2" t="s">
        <v>258</v>
      </c>
      <c r="E38" s="192">
        <v>4</v>
      </c>
      <c r="F38" s="2" t="s">
        <v>530</v>
      </c>
      <c r="G38" s="538"/>
      <c r="H38" s="347"/>
      <c r="I38" s="193"/>
      <c r="J38" s="575"/>
      <c r="K38" s="575"/>
      <c r="L38" s="88"/>
      <c r="M38" s="88"/>
      <c r="N38" s="88"/>
      <c r="O38" s="88"/>
      <c r="P38" s="88"/>
      <c r="Q38" s="88"/>
      <c r="R38" s="88"/>
      <c r="S38" s="88">
        <v>1</v>
      </c>
      <c r="U38" s="572"/>
      <c r="V38" s="36"/>
    </row>
    <row r="39" spans="1:22" ht="25.5">
      <c r="A39" s="348"/>
      <c r="B39" s="474"/>
      <c r="C39" s="452"/>
      <c r="D39" s="2" t="s">
        <v>259</v>
      </c>
      <c r="E39" s="192">
        <v>5</v>
      </c>
      <c r="F39" s="2" t="s">
        <v>531</v>
      </c>
      <c r="G39" s="539"/>
      <c r="H39" s="348"/>
      <c r="I39" s="193"/>
      <c r="J39" s="575"/>
      <c r="K39" s="575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73"/>
      <c r="V39" s="18"/>
    </row>
    <row r="40" spans="1:22" ht="25.5">
      <c r="A40" s="346">
        <v>9</v>
      </c>
      <c r="B40" s="472" t="s">
        <v>102</v>
      </c>
      <c r="C40" s="450" t="s">
        <v>242</v>
      </c>
      <c r="D40" s="2" t="s">
        <v>260</v>
      </c>
      <c r="E40" s="192">
        <v>1</v>
      </c>
      <c r="F40" s="2" t="s">
        <v>532</v>
      </c>
      <c r="G40" s="537" t="s">
        <v>924</v>
      </c>
      <c r="H40" s="346">
        <v>193.17</v>
      </c>
      <c r="I40" s="175"/>
      <c r="J40" s="340" t="s">
        <v>1037</v>
      </c>
      <c r="K40" s="340" t="s">
        <v>1006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71">
        <v>47.53</v>
      </c>
      <c r="V40" s="36"/>
    </row>
    <row r="41" spans="1:22" ht="16.5" customHeight="1">
      <c r="A41" s="347"/>
      <c r="B41" s="473"/>
      <c r="C41" s="451"/>
      <c r="D41" s="2" t="s">
        <v>261</v>
      </c>
      <c r="E41" s="192">
        <v>2</v>
      </c>
      <c r="F41" s="2" t="s">
        <v>533</v>
      </c>
      <c r="G41" s="538"/>
      <c r="H41" s="347"/>
      <c r="I41" s="175"/>
      <c r="J41" s="341"/>
      <c r="K41" s="341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72"/>
      <c r="V41" s="36" t="s">
        <v>958</v>
      </c>
    </row>
    <row r="42" spans="1:22" ht="18" customHeight="1">
      <c r="A42" s="347"/>
      <c r="B42" s="473"/>
      <c r="C42" s="451"/>
      <c r="D42" s="2" t="s">
        <v>262</v>
      </c>
      <c r="E42" s="192">
        <v>3</v>
      </c>
      <c r="F42" s="2" t="s">
        <v>534</v>
      </c>
      <c r="G42" s="538"/>
      <c r="H42" s="347"/>
      <c r="I42" s="175"/>
      <c r="J42" s="341"/>
      <c r="K42" s="341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72"/>
      <c r="V42" s="16"/>
    </row>
    <row r="43" spans="1:22" ht="27" customHeight="1">
      <c r="A43" s="348"/>
      <c r="B43" s="474"/>
      <c r="C43" s="452"/>
      <c r="D43" s="2" t="s">
        <v>263</v>
      </c>
      <c r="E43" s="192">
        <v>4</v>
      </c>
      <c r="F43" s="2" t="s">
        <v>535</v>
      </c>
      <c r="G43" s="539"/>
      <c r="H43" s="348"/>
      <c r="I43" s="175"/>
      <c r="J43" s="342"/>
      <c r="K43" s="342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73"/>
      <c r="V43" s="36"/>
    </row>
    <row r="44" spans="1:22" ht="16.5" customHeight="1">
      <c r="A44" s="176"/>
      <c r="B44" s="530" t="s">
        <v>433</v>
      </c>
      <c r="C44" s="531"/>
      <c r="D44" s="532"/>
      <c r="E44" s="128">
        <f>E12+E16+E19+E22+E26+E30+E34+E39+E43</f>
        <v>35</v>
      </c>
      <c r="F44" s="129"/>
      <c r="G44" s="162"/>
      <c r="H44" s="130">
        <f>SUM(H9:H43)</f>
        <v>1698.07</v>
      </c>
      <c r="I44" s="128">
        <f>SUM(I9:I43)</f>
        <v>2</v>
      </c>
      <c r="J44" s="148"/>
      <c r="K44" s="148"/>
      <c r="L44" s="128">
        <f t="shared" ref="L44:U44" si="0">SUM(L9:L43)</f>
        <v>0</v>
      </c>
      <c r="M44" s="128">
        <f t="shared" si="0"/>
        <v>0</v>
      </c>
      <c r="N44" s="128">
        <f t="shared" si="0"/>
        <v>3</v>
      </c>
      <c r="O44" s="128">
        <f t="shared" si="0"/>
        <v>1</v>
      </c>
      <c r="P44" s="128">
        <f t="shared" si="0"/>
        <v>7</v>
      </c>
      <c r="Q44" s="128">
        <f t="shared" si="0"/>
        <v>1</v>
      </c>
      <c r="R44" s="128">
        <f t="shared" si="0"/>
        <v>1</v>
      </c>
      <c r="S44" s="128">
        <f t="shared" si="0"/>
        <v>6</v>
      </c>
      <c r="T44" s="128">
        <f t="shared" si="0"/>
        <v>14</v>
      </c>
      <c r="U44" s="198">
        <f t="shared" si="0"/>
        <v>970.11</v>
      </c>
      <c r="V44" s="131"/>
    </row>
    <row r="45" spans="1:22" ht="15.75">
      <c r="A45" s="286" t="s">
        <v>857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</row>
    <row r="46" spans="1:22" ht="33" customHeight="1">
      <c r="A46" s="422">
        <v>1</v>
      </c>
      <c r="B46" s="576" t="s">
        <v>793</v>
      </c>
      <c r="C46" s="577" t="s">
        <v>242</v>
      </c>
      <c r="D46" s="45" t="s">
        <v>794</v>
      </c>
      <c r="E46" s="174">
        <v>1</v>
      </c>
      <c r="F46" s="86" t="s">
        <v>867</v>
      </c>
      <c r="G46" s="578" t="s">
        <v>862</v>
      </c>
      <c r="H46" s="579">
        <v>94.46</v>
      </c>
      <c r="I46" s="173">
        <v>1</v>
      </c>
      <c r="J46" s="340"/>
      <c r="K46" s="340"/>
      <c r="L46" s="93"/>
      <c r="M46" s="93"/>
      <c r="N46" s="93"/>
      <c r="O46" s="93"/>
      <c r="P46" s="93"/>
      <c r="Q46" s="93"/>
      <c r="R46" s="93"/>
      <c r="S46" s="93"/>
      <c r="T46" s="93"/>
      <c r="U46" s="393"/>
      <c r="V46" s="18"/>
    </row>
    <row r="47" spans="1:22" ht="32.25" customHeight="1">
      <c r="A47" s="422"/>
      <c r="B47" s="576"/>
      <c r="C47" s="577"/>
      <c r="D47" s="45" t="s">
        <v>252</v>
      </c>
      <c r="E47" s="174">
        <v>2</v>
      </c>
      <c r="F47" s="86" t="s">
        <v>868</v>
      </c>
      <c r="G47" s="578"/>
      <c r="H47" s="579"/>
      <c r="I47" s="173">
        <v>1</v>
      </c>
      <c r="J47" s="342"/>
      <c r="K47" s="342"/>
      <c r="L47" s="93"/>
      <c r="M47" s="93"/>
      <c r="N47" s="93"/>
      <c r="O47" s="93"/>
      <c r="P47" s="93"/>
      <c r="Q47" s="93"/>
      <c r="R47" s="93"/>
      <c r="S47" s="93"/>
      <c r="T47" s="93"/>
      <c r="U47" s="393"/>
      <c r="V47" s="18"/>
    </row>
    <row r="48" spans="1:22" ht="76.5">
      <c r="A48" s="174">
        <v>2</v>
      </c>
      <c r="B48" s="174" t="s">
        <v>795</v>
      </c>
      <c r="C48" s="178" t="s">
        <v>231</v>
      </c>
      <c r="D48" s="45" t="s">
        <v>796</v>
      </c>
      <c r="E48" s="174">
        <v>1</v>
      </c>
      <c r="F48" s="86" t="s">
        <v>797</v>
      </c>
      <c r="G48" s="201" t="s">
        <v>863</v>
      </c>
      <c r="H48" s="180">
        <v>47.79</v>
      </c>
      <c r="I48" s="173"/>
      <c r="J48" s="173" t="s">
        <v>1052</v>
      </c>
      <c r="K48" s="173" t="s">
        <v>1007</v>
      </c>
      <c r="L48" s="101">
        <v>1</v>
      </c>
      <c r="M48" s="93"/>
      <c r="N48" s="93"/>
      <c r="O48" s="93"/>
      <c r="P48" s="93"/>
      <c r="Q48" s="93"/>
      <c r="R48" s="93"/>
      <c r="S48" s="93"/>
      <c r="T48" s="93"/>
      <c r="U48" s="256"/>
      <c r="V48" s="36" t="s">
        <v>881</v>
      </c>
    </row>
    <row r="49" spans="1:22" ht="16.5" customHeight="1">
      <c r="A49" s="176"/>
      <c r="B49" s="520" t="s">
        <v>433</v>
      </c>
      <c r="C49" s="521"/>
      <c r="D49" s="522"/>
      <c r="E49" s="128">
        <f>E47+E48</f>
        <v>3</v>
      </c>
      <c r="F49" s="129"/>
      <c r="G49" s="162"/>
      <c r="H49" s="130">
        <f>H46+H48</f>
        <v>142.25</v>
      </c>
      <c r="I49" s="128">
        <f>SUM(I46:I48)</f>
        <v>2</v>
      </c>
      <c r="J49" s="148"/>
      <c r="K49" s="148"/>
      <c r="L49" s="128">
        <f>SUM(L46:L48)</f>
        <v>1</v>
      </c>
      <c r="M49" s="128">
        <f t="shared" ref="M49:U49" si="1">SUM(M46:M48)</f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89"/>
      <c r="I50" s="189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35"/>
      <c r="U50" s="189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89"/>
      <c r="I51" s="189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35"/>
      <c r="U51" s="189"/>
      <c r="V51" s="135"/>
    </row>
    <row r="52" spans="1:22" ht="15.75">
      <c r="A52" s="258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</row>
    <row r="53" spans="1:22" ht="15.75">
      <c r="A53" s="258"/>
      <c r="B53" s="137"/>
      <c r="C53" s="137"/>
      <c r="D53" s="137"/>
      <c r="E53" s="190"/>
      <c r="F53" s="137"/>
      <c r="G53" s="166"/>
      <c r="H53" s="190"/>
      <c r="I53" s="190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37"/>
      <c r="U53" s="190"/>
      <c r="V53" s="137"/>
    </row>
    <row r="54" spans="1:22">
      <c r="A54" s="55"/>
      <c r="B54" s="55"/>
      <c r="C54" s="55"/>
      <c r="D54" s="55"/>
      <c r="E54" s="257"/>
      <c r="F54" s="55"/>
      <c r="G54" s="55"/>
      <c r="H54" s="257"/>
      <c r="I54" s="25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257"/>
      <c r="V54" s="55"/>
    </row>
    <row r="55" spans="1:22">
      <c r="A55" s="55"/>
      <c r="B55" s="55"/>
      <c r="C55" s="55"/>
      <c r="D55" s="55"/>
      <c r="E55" s="257"/>
      <c r="F55" s="55"/>
      <c r="G55" s="55"/>
      <c r="H55" s="257"/>
      <c r="I55" s="25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257"/>
      <c r="V55" s="55"/>
    </row>
    <row r="56" spans="1:22">
      <c r="A56" s="55"/>
      <c r="B56" s="55"/>
      <c r="C56" s="55"/>
      <c r="D56" s="55"/>
      <c r="E56" s="257"/>
      <c r="F56" s="55"/>
      <c r="G56" s="55"/>
      <c r="H56" s="257"/>
      <c r="I56" s="257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257"/>
      <c r="V56" s="55"/>
    </row>
  </sheetData>
  <mergeCells count="111"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</mergeCells>
  <pageMargins left="0.7" right="0.7" top="0.75" bottom="0.75" header="0.3" footer="0.3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67" zoomScaleSheetLayoutView="6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5" sqref="U45"/>
    </sheetView>
  </sheetViews>
  <sheetFormatPr defaultRowHeight="15"/>
  <cols>
    <col min="1" max="1" width="4.7109375" customWidth="1"/>
    <col min="2" max="2" width="7.5703125" customWidth="1"/>
    <col min="3" max="3" width="10.28515625" customWidth="1"/>
    <col min="4" max="4" width="11" customWidth="1"/>
    <col min="5" max="5" width="5.7109375" style="182" customWidth="1"/>
    <col min="6" max="6" width="20.5703125" customWidth="1"/>
    <col min="7" max="7" width="23.42578125" style="154" customWidth="1"/>
    <col min="8" max="8" width="12" customWidth="1"/>
    <col min="9" max="9" width="3.140625" hidden="1" customWidth="1"/>
    <col min="10" max="10" width="11.42578125" style="140" customWidth="1"/>
    <col min="11" max="11" width="9.5703125" style="140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82" customWidth="1"/>
    <col min="21" max="21" width="10.5703125" customWidth="1"/>
    <col min="22" max="22" width="22.28515625" customWidth="1"/>
  </cols>
  <sheetData>
    <row r="1" spans="1:22" ht="15.75">
      <c r="A1" s="561" t="s">
        <v>19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2" ht="15.75">
      <c r="A2" s="562" t="str">
        <f>'Patna (West)'!A2</f>
        <v>Progress report for the construction of USS school building ( Fin. Year. 2009-10)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spans="1:22" ht="15.75">
      <c r="A3" s="588" t="s">
        <v>1073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247" t="str">
        <f>Summary!U3</f>
        <v>Date:-30.11.2014</v>
      </c>
    </row>
    <row r="4" spans="1:22" ht="50.25" customHeight="1">
      <c r="A4" s="580" t="s">
        <v>1128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18" t="s">
        <v>902</v>
      </c>
      <c r="M4" s="518"/>
      <c r="N4" s="518"/>
      <c r="O4" s="518"/>
      <c r="P4" s="518"/>
      <c r="Q4" s="518"/>
      <c r="R4" s="518"/>
      <c r="S4" s="518"/>
      <c r="T4" s="518"/>
      <c r="U4" s="518"/>
      <c r="V4" s="519"/>
    </row>
    <row r="5" spans="1:22" ht="15" customHeight="1">
      <c r="A5" s="551" t="s">
        <v>0</v>
      </c>
      <c r="B5" s="551" t="s">
        <v>1</v>
      </c>
      <c r="C5" s="551" t="s">
        <v>2</v>
      </c>
      <c r="D5" s="551" t="s">
        <v>3</v>
      </c>
      <c r="E5" s="551" t="s">
        <v>0</v>
      </c>
      <c r="F5" s="551" t="s">
        <v>4</v>
      </c>
      <c r="G5" s="549" t="s">
        <v>5</v>
      </c>
      <c r="H5" s="551" t="s">
        <v>6</v>
      </c>
      <c r="I5" s="553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5"/>
      <c r="U5" s="549" t="s">
        <v>20</v>
      </c>
      <c r="V5" s="556" t="s">
        <v>14</v>
      </c>
    </row>
    <row r="6" spans="1:22" ht="61.5" customHeight="1">
      <c r="A6" s="551"/>
      <c r="B6" s="551"/>
      <c r="C6" s="551"/>
      <c r="D6" s="551"/>
      <c r="E6" s="551"/>
      <c r="F6" s="551"/>
      <c r="G6" s="552"/>
      <c r="H6" s="551"/>
      <c r="I6" s="549" t="s">
        <v>7</v>
      </c>
      <c r="J6" s="551" t="s">
        <v>995</v>
      </c>
      <c r="K6" s="551" t="s">
        <v>996</v>
      </c>
      <c r="L6" s="559" t="s">
        <v>15</v>
      </c>
      <c r="M6" s="547" t="s">
        <v>10</v>
      </c>
      <c r="N6" s="549" t="s">
        <v>9</v>
      </c>
      <c r="O6" s="283" t="s">
        <v>17</v>
      </c>
      <c r="P6" s="284"/>
      <c r="Q6" s="283" t="s">
        <v>18</v>
      </c>
      <c r="R6" s="284"/>
      <c r="S6" s="547" t="s">
        <v>13</v>
      </c>
      <c r="T6" s="547" t="s">
        <v>8</v>
      </c>
      <c r="U6" s="552"/>
      <c r="V6" s="557"/>
    </row>
    <row r="7" spans="1:22" ht="48" customHeight="1">
      <c r="A7" s="551"/>
      <c r="B7" s="551"/>
      <c r="C7" s="551"/>
      <c r="D7" s="551"/>
      <c r="E7" s="551"/>
      <c r="F7" s="551"/>
      <c r="G7" s="550"/>
      <c r="H7" s="551"/>
      <c r="I7" s="550"/>
      <c r="J7" s="551"/>
      <c r="K7" s="551"/>
      <c r="L7" s="560"/>
      <c r="M7" s="548"/>
      <c r="N7" s="550"/>
      <c r="O7" s="121" t="s">
        <v>11</v>
      </c>
      <c r="P7" s="121" t="s">
        <v>12</v>
      </c>
      <c r="Q7" s="121" t="s">
        <v>11</v>
      </c>
      <c r="R7" s="121" t="s">
        <v>12</v>
      </c>
      <c r="S7" s="548"/>
      <c r="T7" s="548"/>
      <c r="U7" s="550"/>
      <c r="V7" s="558"/>
    </row>
    <row r="8" spans="1:22" ht="16.5" customHeight="1">
      <c r="A8" s="544" t="s">
        <v>876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6"/>
    </row>
    <row r="9" spans="1:22" ht="18.75" customHeight="1">
      <c r="A9" s="527">
        <v>1</v>
      </c>
      <c r="B9" s="527" t="s">
        <v>118</v>
      </c>
      <c r="C9" s="534" t="s">
        <v>326</v>
      </c>
      <c r="D9" s="144" t="s">
        <v>327</v>
      </c>
      <c r="E9" s="188">
        <v>1</v>
      </c>
      <c r="F9" s="143" t="s">
        <v>447</v>
      </c>
      <c r="G9" s="582" t="s">
        <v>909</v>
      </c>
      <c r="H9" s="527">
        <v>148.86000000000001</v>
      </c>
      <c r="I9" s="145"/>
      <c r="J9" s="581" t="s">
        <v>1022</v>
      </c>
      <c r="K9" s="581" t="s">
        <v>1006</v>
      </c>
      <c r="L9" s="124"/>
      <c r="M9" s="124"/>
      <c r="N9" s="124"/>
      <c r="O9" s="124"/>
      <c r="P9" s="124"/>
      <c r="Q9" s="124"/>
      <c r="R9" s="124"/>
      <c r="S9" s="124"/>
      <c r="T9" s="233">
        <v>1</v>
      </c>
      <c r="U9" s="527">
        <v>119.57</v>
      </c>
      <c r="V9" s="120"/>
    </row>
    <row r="10" spans="1:22" ht="21.75" customHeight="1">
      <c r="A10" s="528"/>
      <c r="B10" s="528"/>
      <c r="C10" s="535"/>
      <c r="D10" s="144" t="s">
        <v>328</v>
      </c>
      <c r="E10" s="188">
        <v>2</v>
      </c>
      <c r="F10" s="143" t="s">
        <v>448</v>
      </c>
      <c r="G10" s="583"/>
      <c r="H10" s="528"/>
      <c r="I10" s="145"/>
      <c r="J10" s="581"/>
      <c r="K10" s="581"/>
      <c r="L10" s="124"/>
      <c r="M10" s="124"/>
      <c r="N10" s="124"/>
      <c r="O10" s="124"/>
      <c r="P10" s="124"/>
      <c r="Q10" s="124"/>
      <c r="R10" s="124"/>
      <c r="S10" s="124"/>
      <c r="T10" s="124">
        <v>1</v>
      </c>
      <c r="U10" s="528"/>
      <c r="V10" s="120"/>
    </row>
    <row r="11" spans="1:22" ht="42" customHeight="1">
      <c r="A11" s="529"/>
      <c r="B11" s="529"/>
      <c r="C11" s="536"/>
      <c r="D11" s="144" t="s">
        <v>329</v>
      </c>
      <c r="E11" s="188">
        <v>3</v>
      </c>
      <c r="F11" s="143" t="s">
        <v>449</v>
      </c>
      <c r="G11" s="584"/>
      <c r="H11" s="529"/>
      <c r="I11" s="125"/>
      <c r="J11" s="581"/>
      <c r="K11" s="581"/>
      <c r="L11" s="124"/>
      <c r="M11" s="124"/>
      <c r="N11" s="124"/>
      <c r="O11" s="124"/>
      <c r="P11" s="124"/>
      <c r="Q11" s="124"/>
      <c r="R11" s="124"/>
      <c r="S11" s="124"/>
      <c r="T11" s="233">
        <v>1</v>
      </c>
      <c r="U11" s="529"/>
      <c r="V11" s="120"/>
    </row>
    <row r="12" spans="1:22" ht="31.5">
      <c r="A12" s="527">
        <v>2</v>
      </c>
      <c r="B12" s="527" t="s">
        <v>119</v>
      </c>
      <c r="C12" s="534" t="s">
        <v>326</v>
      </c>
      <c r="D12" s="144" t="s">
        <v>330</v>
      </c>
      <c r="E12" s="188">
        <v>1</v>
      </c>
      <c r="F12" s="143" t="s">
        <v>450</v>
      </c>
      <c r="G12" s="582" t="s">
        <v>910</v>
      </c>
      <c r="H12" s="527">
        <v>145.84</v>
      </c>
      <c r="I12" s="122"/>
      <c r="J12" s="581" t="s">
        <v>1039</v>
      </c>
      <c r="K12" s="581" t="s">
        <v>1006</v>
      </c>
      <c r="L12" s="146"/>
      <c r="M12" s="124"/>
      <c r="N12" s="124"/>
      <c r="O12" s="124"/>
      <c r="P12" s="124"/>
      <c r="Q12" s="124"/>
      <c r="R12" s="124"/>
      <c r="S12" s="124"/>
      <c r="T12" s="124">
        <v>1</v>
      </c>
      <c r="U12" s="527">
        <v>123.96</v>
      </c>
      <c r="V12" s="120"/>
    </row>
    <row r="13" spans="1:22" ht="19.5" customHeight="1">
      <c r="A13" s="528"/>
      <c r="B13" s="528"/>
      <c r="C13" s="535"/>
      <c r="D13" s="144" t="s">
        <v>331</v>
      </c>
      <c r="E13" s="188">
        <v>2</v>
      </c>
      <c r="F13" s="143" t="s">
        <v>451</v>
      </c>
      <c r="G13" s="583"/>
      <c r="H13" s="528"/>
      <c r="I13" s="122"/>
      <c r="J13" s="581"/>
      <c r="K13" s="581"/>
      <c r="L13" s="126"/>
      <c r="M13" s="124"/>
      <c r="N13" s="124"/>
      <c r="O13" s="124"/>
      <c r="P13" s="124"/>
      <c r="Q13" s="124"/>
      <c r="R13" s="124"/>
      <c r="S13" s="124"/>
      <c r="T13" s="233">
        <v>1</v>
      </c>
      <c r="U13" s="528"/>
      <c r="V13" s="120"/>
    </row>
    <row r="14" spans="1:22" ht="42" customHeight="1">
      <c r="A14" s="529"/>
      <c r="B14" s="529"/>
      <c r="C14" s="536"/>
      <c r="D14" s="144" t="s">
        <v>332</v>
      </c>
      <c r="E14" s="188">
        <v>3</v>
      </c>
      <c r="F14" s="143" t="s">
        <v>452</v>
      </c>
      <c r="G14" s="584"/>
      <c r="H14" s="529"/>
      <c r="I14" s="122"/>
      <c r="J14" s="581"/>
      <c r="K14" s="581"/>
      <c r="L14" s="191"/>
      <c r="M14" s="124"/>
      <c r="N14" s="124"/>
      <c r="O14" s="124"/>
      <c r="P14" s="124"/>
      <c r="Q14" s="124"/>
      <c r="R14" s="124"/>
      <c r="S14" s="124">
        <v>1</v>
      </c>
      <c r="T14" s="234"/>
      <c r="U14" s="529"/>
      <c r="V14" s="120"/>
    </row>
    <row r="15" spans="1:22" ht="20.25" customHeight="1">
      <c r="A15" s="527">
        <v>3</v>
      </c>
      <c r="B15" s="527" t="s">
        <v>120</v>
      </c>
      <c r="C15" s="534" t="s">
        <v>333</v>
      </c>
      <c r="D15" s="144" t="s">
        <v>334</v>
      </c>
      <c r="E15" s="188">
        <v>1</v>
      </c>
      <c r="F15" s="143" t="s">
        <v>453</v>
      </c>
      <c r="G15" s="580" t="s">
        <v>911</v>
      </c>
      <c r="H15" s="527">
        <v>142.77000000000001</v>
      </c>
      <c r="I15" s="122"/>
      <c r="J15" s="524" t="s">
        <v>1039</v>
      </c>
      <c r="K15" s="524" t="s">
        <v>1006</v>
      </c>
      <c r="L15" s="124"/>
      <c r="M15" s="124"/>
      <c r="N15" s="124"/>
      <c r="O15" s="124"/>
      <c r="P15" s="124"/>
      <c r="Q15" s="124"/>
      <c r="R15" s="124"/>
      <c r="S15" s="124"/>
      <c r="T15" s="233">
        <v>1</v>
      </c>
      <c r="U15" s="527">
        <v>129.59</v>
      </c>
      <c r="V15" s="120"/>
    </row>
    <row r="16" spans="1:22" ht="30" customHeight="1">
      <c r="A16" s="528"/>
      <c r="B16" s="528"/>
      <c r="C16" s="535"/>
      <c r="D16" s="144" t="s">
        <v>335</v>
      </c>
      <c r="E16" s="188">
        <v>2</v>
      </c>
      <c r="F16" s="144" t="s">
        <v>454</v>
      </c>
      <c r="G16" s="580"/>
      <c r="H16" s="528"/>
      <c r="I16" s="122"/>
      <c r="J16" s="525"/>
      <c r="K16" s="525"/>
      <c r="L16" s="124"/>
      <c r="M16" s="124"/>
      <c r="N16" s="124"/>
      <c r="O16" s="124"/>
      <c r="P16" s="124"/>
      <c r="Q16" s="124"/>
      <c r="R16" s="124"/>
      <c r="S16" s="124"/>
      <c r="T16" s="233">
        <v>1</v>
      </c>
      <c r="U16" s="528"/>
      <c r="V16" s="120"/>
    </row>
    <row r="17" spans="1:22" ht="44.25" customHeight="1">
      <c r="A17" s="529"/>
      <c r="B17" s="529"/>
      <c r="C17" s="536"/>
      <c r="D17" s="144" t="s">
        <v>336</v>
      </c>
      <c r="E17" s="188">
        <v>3</v>
      </c>
      <c r="F17" s="144" t="s">
        <v>455</v>
      </c>
      <c r="G17" s="580"/>
      <c r="H17" s="529"/>
      <c r="I17" s="122"/>
      <c r="J17" s="526"/>
      <c r="K17" s="526"/>
      <c r="L17" s="124"/>
      <c r="M17" s="124"/>
      <c r="N17" s="124"/>
      <c r="O17" s="124"/>
      <c r="P17" s="124"/>
      <c r="Q17" s="124"/>
      <c r="R17" s="124"/>
      <c r="S17" s="124"/>
      <c r="T17" s="233">
        <v>1</v>
      </c>
      <c r="U17" s="529"/>
      <c r="V17" s="120"/>
    </row>
    <row r="18" spans="1:22" ht="15.75">
      <c r="A18" s="527">
        <v>4</v>
      </c>
      <c r="B18" s="527" t="s">
        <v>121</v>
      </c>
      <c r="C18" s="534" t="s">
        <v>333</v>
      </c>
      <c r="D18" s="144" t="s">
        <v>337</v>
      </c>
      <c r="E18" s="188">
        <v>1</v>
      </c>
      <c r="F18" s="144" t="s">
        <v>456</v>
      </c>
      <c r="G18" s="580" t="s">
        <v>912</v>
      </c>
      <c r="H18" s="527">
        <v>193.17</v>
      </c>
      <c r="I18" s="122"/>
      <c r="J18" s="581" t="s">
        <v>1040</v>
      </c>
      <c r="K18" s="581" t="s">
        <v>1006</v>
      </c>
      <c r="L18" s="126"/>
      <c r="M18" s="124"/>
      <c r="N18" s="124"/>
      <c r="O18" s="124"/>
      <c r="P18" s="124"/>
      <c r="Q18" s="124"/>
      <c r="R18" s="124"/>
      <c r="S18" s="124"/>
      <c r="T18" s="233">
        <v>1</v>
      </c>
      <c r="U18" s="527">
        <v>138.13</v>
      </c>
      <c r="V18" s="120"/>
    </row>
    <row r="19" spans="1:22" ht="34.5" customHeight="1">
      <c r="A19" s="528"/>
      <c r="B19" s="528"/>
      <c r="C19" s="535"/>
      <c r="D19" s="144" t="s">
        <v>338</v>
      </c>
      <c r="E19" s="188">
        <v>2</v>
      </c>
      <c r="F19" s="144" t="s">
        <v>762</v>
      </c>
      <c r="G19" s="580"/>
      <c r="H19" s="528"/>
      <c r="I19" s="122"/>
      <c r="J19" s="581"/>
      <c r="K19" s="581"/>
      <c r="L19" s="146"/>
      <c r="M19" s="124"/>
      <c r="N19" s="124"/>
      <c r="O19" s="124"/>
      <c r="P19" s="124"/>
      <c r="Q19" s="124"/>
      <c r="R19" s="124"/>
      <c r="S19" s="124"/>
      <c r="T19" s="233">
        <v>1</v>
      </c>
      <c r="U19" s="528"/>
      <c r="V19" s="120"/>
    </row>
    <row r="20" spans="1:22" ht="31.5">
      <c r="A20" s="528"/>
      <c r="B20" s="528"/>
      <c r="C20" s="535"/>
      <c r="D20" s="144" t="s">
        <v>339</v>
      </c>
      <c r="E20" s="188">
        <v>3</v>
      </c>
      <c r="F20" s="144" t="s">
        <v>457</v>
      </c>
      <c r="G20" s="580"/>
      <c r="H20" s="528"/>
      <c r="I20" s="122"/>
      <c r="J20" s="581"/>
      <c r="K20" s="581"/>
      <c r="L20" s="146"/>
      <c r="M20" s="124"/>
      <c r="N20" s="124"/>
      <c r="O20" s="124"/>
      <c r="P20" s="124"/>
      <c r="Q20" s="124"/>
      <c r="R20" s="124"/>
      <c r="S20" s="124"/>
      <c r="T20" s="233">
        <v>1</v>
      </c>
      <c r="U20" s="528"/>
      <c r="V20" s="120"/>
    </row>
    <row r="21" spans="1:22" ht="31.5">
      <c r="A21" s="529"/>
      <c r="B21" s="529"/>
      <c r="C21" s="536"/>
      <c r="D21" s="144" t="s">
        <v>340</v>
      </c>
      <c r="E21" s="188">
        <v>4</v>
      </c>
      <c r="F21" s="144" t="s">
        <v>458</v>
      </c>
      <c r="G21" s="580"/>
      <c r="H21" s="529"/>
      <c r="I21" s="122">
        <v>1</v>
      </c>
      <c r="J21" s="581"/>
      <c r="K21" s="581"/>
      <c r="L21" s="147"/>
      <c r="M21" s="123"/>
      <c r="N21" s="123"/>
      <c r="O21" s="123"/>
      <c r="P21" s="123"/>
      <c r="Q21" s="123"/>
      <c r="R21" s="123"/>
      <c r="S21" s="123"/>
      <c r="T21" s="234"/>
      <c r="U21" s="529"/>
      <c r="V21" s="120"/>
    </row>
    <row r="22" spans="1:22" ht="31.5">
      <c r="A22" s="527">
        <v>5</v>
      </c>
      <c r="B22" s="527" t="s">
        <v>122</v>
      </c>
      <c r="C22" s="534" t="s">
        <v>333</v>
      </c>
      <c r="D22" s="144" t="s">
        <v>430</v>
      </c>
      <c r="E22" s="188">
        <v>1</v>
      </c>
      <c r="F22" s="144" t="s">
        <v>459</v>
      </c>
      <c r="G22" s="580" t="s">
        <v>911</v>
      </c>
      <c r="H22" s="527">
        <v>148.34</v>
      </c>
      <c r="I22" s="122"/>
      <c r="J22" s="581" t="s">
        <v>1041</v>
      </c>
      <c r="K22" s="581" t="s">
        <v>1006</v>
      </c>
      <c r="L22" s="146"/>
      <c r="M22" s="124"/>
      <c r="N22" s="124"/>
      <c r="O22" s="124"/>
      <c r="P22" s="124"/>
      <c r="Q22" s="124"/>
      <c r="R22" s="124"/>
      <c r="S22" s="124">
        <v>1</v>
      </c>
      <c r="T22" s="234"/>
      <c r="U22" s="527">
        <v>97.21</v>
      </c>
      <c r="V22" s="120"/>
    </row>
    <row r="23" spans="1:22" ht="31.5">
      <c r="A23" s="528"/>
      <c r="B23" s="528"/>
      <c r="C23" s="535"/>
      <c r="D23" s="144" t="s">
        <v>429</v>
      </c>
      <c r="E23" s="188">
        <v>2</v>
      </c>
      <c r="F23" s="144" t="s">
        <v>763</v>
      </c>
      <c r="G23" s="580"/>
      <c r="H23" s="528"/>
      <c r="I23" s="122"/>
      <c r="J23" s="581"/>
      <c r="K23" s="581"/>
      <c r="L23" s="146"/>
      <c r="M23" s="124"/>
      <c r="N23" s="124"/>
      <c r="O23" s="124"/>
      <c r="P23" s="124"/>
      <c r="Q23" s="124"/>
      <c r="R23" s="124">
        <v>1</v>
      </c>
      <c r="S23" s="123"/>
      <c r="T23" s="234"/>
      <c r="U23" s="528"/>
      <c r="V23" s="120"/>
    </row>
    <row r="24" spans="1:22" ht="31.5">
      <c r="A24" s="529"/>
      <c r="B24" s="529"/>
      <c r="C24" s="536"/>
      <c r="D24" s="144" t="s">
        <v>341</v>
      </c>
      <c r="E24" s="188">
        <v>3</v>
      </c>
      <c r="F24" s="144" t="s">
        <v>460</v>
      </c>
      <c r="G24" s="580"/>
      <c r="H24" s="529"/>
      <c r="I24" s="122"/>
      <c r="J24" s="581"/>
      <c r="K24" s="581"/>
      <c r="L24" s="126"/>
      <c r="M24" s="124"/>
      <c r="N24" s="124"/>
      <c r="O24" s="124"/>
      <c r="P24" s="124"/>
      <c r="Q24" s="124"/>
      <c r="R24" s="124"/>
      <c r="S24" s="124"/>
      <c r="T24" s="124">
        <v>1</v>
      </c>
      <c r="U24" s="529"/>
      <c r="V24" s="120"/>
    </row>
    <row r="25" spans="1:22" ht="28.5" customHeight="1">
      <c r="A25" s="527">
        <v>6</v>
      </c>
      <c r="B25" s="527" t="s">
        <v>123</v>
      </c>
      <c r="C25" s="534" t="s">
        <v>333</v>
      </c>
      <c r="D25" s="144" t="s">
        <v>342</v>
      </c>
      <c r="E25" s="188">
        <v>1</v>
      </c>
      <c r="F25" s="144" t="s">
        <v>461</v>
      </c>
      <c r="G25" s="582" t="s">
        <v>910</v>
      </c>
      <c r="H25" s="527">
        <v>142.15</v>
      </c>
      <c r="I25" s="122"/>
      <c r="J25" s="581" t="s">
        <v>1039</v>
      </c>
      <c r="K25" s="581" t="s">
        <v>1006</v>
      </c>
      <c r="L25" s="146"/>
      <c r="M25" s="124"/>
      <c r="N25" s="124"/>
      <c r="O25" s="124"/>
      <c r="P25" s="124"/>
      <c r="Q25" s="124"/>
      <c r="R25" s="124"/>
      <c r="S25" s="124"/>
      <c r="T25" s="233">
        <v>1</v>
      </c>
      <c r="U25" s="527">
        <v>122.37</v>
      </c>
      <c r="V25" s="120"/>
    </row>
    <row r="26" spans="1:22" ht="31.5">
      <c r="A26" s="528"/>
      <c r="B26" s="528"/>
      <c r="C26" s="535"/>
      <c r="D26" s="144" t="s">
        <v>343</v>
      </c>
      <c r="E26" s="188">
        <v>2</v>
      </c>
      <c r="F26" s="143" t="s">
        <v>463</v>
      </c>
      <c r="G26" s="583"/>
      <c r="H26" s="528"/>
      <c r="I26" s="122"/>
      <c r="J26" s="581"/>
      <c r="K26" s="581"/>
      <c r="L26" s="146"/>
      <c r="M26" s="124"/>
      <c r="N26" s="124"/>
      <c r="O26" s="124"/>
      <c r="P26" s="124"/>
      <c r="Q26" s="124"/>
      <c r="R26" s="124"/>
      <c r="S26" s="124"/>
      <c r="T26" s="124">
        <v>1</v>
      </c>
      <c r="U26" s="528"/>
      <c r="V26" s="120"/>
    </row>
    <row r="27" spans="1:22" ht="45" customHeight="1">
      <c r="A27" s="529"/>
      <c r="B27" s="529"/>
      <c r="C27" s="535"/>
      <c r="D27" s="144" t="s">
        <v>344</v>
      </c>
      <c r="E27" s="188">
        <v>3</v>
      </c>
      <c r="F27" s="143" t="s">
        <v>462</v>
      </c>
      <c r="G27" s="584"/>
      <c r="H27" s="529"/>
      <c r="I27" s="122"/>
      <c r="J27" s="581"/>
      <c r="K27" s="581"/>
      <c r="L27" s="126"/>
      <c r="M27" s="124"/>
      <c r="N27" s="124"/>
      <c r="O27" s="124"/>
      <c r="P27" s="124"/>
      <c r="Q27" s="124"/>
      <c r="R27" s="124"/>
      <c r="S27" s="124"/>
      <c r="T27" s="233">
        <v>1</v>
      </c>
      <c r="U27" s="529"/>
      <c r="V27" s="120"/>
    </row>
    <row r="28" spans="1:22" ht="15.75">
      <c r="A28" s="527">
        <v>7</v>
      </c>
      <c r="B28" s="527" t="s">
        <v>124</v>
      </c>
      <c r="C28" s="534" t="s">
        <v>345</v>
      </c>
      <c r="D28" s="144" t="s">
        <v>346</v>
      </c>
      <c r="E28" s="188">
        <v>1</v>
      </c>
      <c r="F28" s="143" t="s">
        <v>464</v>
      </c>
      <c r="G28" s="580" t="s">
        <v>913</v>
      </c>
      <c r="H28" s="527">
        <v>238.71</v>
      </c>
      <c r="I28" s="122">
        <v>1</v>
      </c>
      <c r="J28" s="581" t="s">
        <v>1020</v>
      </c>
      <c r="K28" s="581" t="s">
        <v>1006</v>
      </c>
      <c r="L28" s="147"/>
      <c r="M28" s="123"/>
      <c r="N28" s="123"/>
      <c r="O28" s="123"/>
      <c r="P28" s="123"/>
      <c r="Q28" s="123"/>
      <c r="R28" s="123"/>
      <c r="S28" s="123"/>
      <c r="T28" s="234"/>
      <c r="U28" s="527">
        <v>178.21</v>
      </c>
      <c r="V28" s="120"/>
    </row>
    <row r="29" spans="1:22" ht="30" customHeight="1">
      <c r="A29" s="528"/>
      <c r="B29" s="528"/>
      <c r="C29" s="535"/>
      <c r="D29" s="144" t="s">
        <v>347</v>
      </c>
      <c r="E29" s="188">
        <v>2</v>
      </c>
      <c r="F29" s="143" t="s">
        <v>465</v>
      </c>
      <c r="G29" s="580"/>
      <c r="H29" s="528"/>
      <c r="I29" s="122"/>
      <c r="J29" s="581"/>
      <c r="K29" s="581"/>
      <c r="L29" s="126"/>
      <c r="M29" s="124"/>
      <c r="N29" s="124"/>
      <c r="O29" s="124"/>
      <c r="P29" s="124"/>
      <c r="Q29" s="124"/>
      <c r="R29" s="124"/>
      <c r="S29" s="124"/>
      <c r="T29" s="233">
        <v>1</v>
      </c>
      <c r="U29" s="528"/>
      <c r="V29" s="120"/>
    </row>
    <row r="30" spans="1:22" ht="32.25" customHeight="1">
      <c r="A30" s="528"/>
      <c r="B30" s="528"/>
      <c r="C30" s="535"/>
      <c r="D30" s="144" t="s">
        <v>348</v>
      </c>
      <c r="E30" s="188">
        <v>3</v>
      </c>
      <c r="F30" s="143" t="s">
        <v>466</v>
      </c>
      <c r="G30" s="580"/>
      <c r="H30" s="528"/>
      <c r="I30" s="122"/>
      <c r="J30" s="581"/>
      <c r="K30" s="581"/>
      <c r="L30" s="191"/>
      <c r="M30" s="124"/>
      <c r="N30" s="124"/>
      <c r="O30" s="124"/>
      <c r="P30" s="124"/>
      <c r="Q30" s="124"/>
      <c r="R30" s="124"/>
      <c r="S30" s="124"/>
      <c r="T30" s="233">
        <v>1</v>
      </c>
      <c r="U30" s="528"/>
      <c r="V30" s="120"/>
    </row>
    <row r="31" spans="1:22" ht="31.5">
      <c r="A31" s="528"/>
      <c r="B31" s="528"/>
      <c r="C31" s="535"/>
      <c r="D31" s="144" t="s">
        <v>349</v>
      </c>
      <c r="E31" s="188">
        <v>4</v>
      </c>
      <c r="F31" s="143" t="s">
        <v>467</v>
      </c>
      <c r="G31" s="580"/>
      <c r="H31" s="528"/>
      <c r="I31" s="122"/>
      <c r="J31" s="581"/>
      <c r="K31" s="581"/>
      <c r="L31" s="146"/>
      <c r="M31" s="124"/>
      <c r="N31" s="124"/>
      <c r="O31" s="124"/>
      <c r="P31" s="124"/>
      <c r="Q31" s="124"/>
      <c r="R31" s="124"/>
      <c r="S31" s="124"/>
      <c r="T31" s="233">
        <v>1</v>
      </c>
      <c r="U31" s="528"/>
      <c r="V31" s="120"/>
    </row>
    <row r="32" spans="1:22" ht="15.75" customHeight="1">
      <c r="A32" s="529"/>
      <c r="B32" s="529"/>
      <c r="C32" s="536"/>
      <c r="D32" s="144" t="s">
        <v>348</v>
      </c>
      <c r="E32" s="188">
        <v>5</v>
      </c>
      <c r="F32" s="143" t="s">
        <v>468</v>
      </c>
      <c r="G32" s="580"/>
      <c r="H32" s="529"/>
      <c r="I32" s="122"/>
      <c r="J32" s="581"/>
      <c r="K32" s="581"/>
      <c r="L32" s="146"/>
      <c r="M32" s="124"/>
      <c r="N32" s="124"/>
      <c r="O32" s="124"/>
      <c r="P32" s="124"/>
      <c r="Q32" s="124"/>
      <c r="R32" s="124"/>
      <c r="S32" s="124"/>
      <c r="T32" s="233">
        <v>1</v>
      </c>
      <c r="U32" s="529"/>
      <c r="V32" s="120"/>
    </row>
    <row r="33" spans="1:22" ht="15" customHeight="1">
      <c r="A33" s="527">
        <v>8</v>
      </c>
      <c r="B33" s="527" t="s">
        <v>125</v>
      </c>
      <c r="C33" s="534" t="s">
        <v>345</v>
      </c>
      <c r="D33" s="144" t="s">
        <v>350</v>
      </c>
      <c r="E33" s="188">
        <v>1</v>
      </c>
      <c r="F33" s="143" t="s">
        <v>469</v>
      </c>
      <c r="G33" s="582" t="s">
        <v>914</v>
      </c>
      <c r="H33" s="527">
        <v>285.39</v>
      </c>
      <c r="I33" s="125"/>
      <c r="J33" s="590" t="s">
        <v>1018</v>
      </c>
      <c r="K33" s="590" t="s">
        <v>1006</v>
      </c>
      <c r="L33" s="146"/>
      <c r="M33" s="124"/>
      <c r="N33" s="124"/>
      <c r="O33" s="124"/>
      <c r="P33" s="124"/>
      <c r="Q33" s="124"/>
      <c r="R33" s="124"/>
      <c r="S33" s="124"/>
      <c r="T33" s="233">
        <v>1</v>
      </c>
      <c r="U33" s="527">
        <v>250.6</v>
      </c>
      <c r="V33" s="120"/>
    </row>
    <row r="34" spans="1:22" ht="18" customHeight="1">
      <c r="A34" s="528"/>
      <c r="B34" s="528"/>
      <c r="C34" s="535"/>
      <c r="D34" s="144" t="s">
        <v>351</v>
      </c>
      <c r="E34" s="188">
        <v>2</v>
      </c>
      <c r="F34" s="143" t="s">
        <v>470</v>
      </c>
      <c r="G34" s="583"/>
      <c r="H34" s="528"/>
      <c r="I34" s="145"/>
      <c r="J34" s="590"/>
      <c r="K34" s="590"/>
      <c r="L34" s="146"/>
      <c r="M34" s="124"/>
      <c r="N34" s="124"/>
      <c r="O34" s="124"/>
      <c r="P34" s="124"/>
      <c r="Q34" s="124"/>
      <c r="R34" s="124"/>
      <c r="S34" s="124"/>
      <c r="T34" s="233">
        <v>1</v>
      </c>
      <c r="U34" s="528"/>
      <c r="V34" s="120"/>
    </row>
    <row r="35" spans="1:22" ht="18" customHeight="1">
      <c r="A35" s="528"/>
      <c r="B35" s="528"/>
      <c r="C35" s="535"/>
      <c r="D35" s="144" t="s">
        <v>352</v>
      </c>
      <c r="E35" s="188">
        <v>3</v>
      </c>
      <c r="F35" s="143" t="s">
        <v>471</v>
      </c>
      <c r="G35" s="583"/>
      <c r="H35" s="528"/>
      <c r="I35" s="145"/>
      <c r="J35" s="590"/>
      <c r="K35" s="590"/>
      <c r="L35" s="126"/>
      <c r="M35" s="124"/>
      <c r="N35" s="124"/>
      <c r="O35" s="124"/>
      <c r="P35" s="124"/>
      <c r="Q35" s="124"/>
      <c r="R35" s="124"/>
      <c r="S35" s="124"/>
      <c r="T35" s="233">
        <v>1</v>
      </c>
      <c r="U35" s="528"/>
      <c r="V35" s="120"/>
    </row>
    <row r="36" spans="1:22" ht="31.5">
      <c r="A36" s="528"/>
      <c r="B36" s="528"/>
      <c r="C36" s="535"/>
      <c r="D36" s="144" t="s">
        <v>353</v>
      </c>
      <c r="E36" s="188">
        <v>4</v>
      </c>
      <c r="F36" s="143" t="s">
        <v>472</v>
      </c>
      <c r="G36" s="583"/>
      <c r="H36" s="528"/>
      <c r="I36" s="145"/>
      <c r="J36" s="590"/>
      <c r="K36" s="590"/>
      <c r="L36" s="191"/>
      <c r="M36" s="124"/>
      <c r="N36" s="124"/>
      <c r="O36" s="124"/>
      <c r="P36" s="124"/>
      <c r="Q36" s="124"/>
      <c r="R36" s="124"/>
      <c r="S36" s="124"/>
      <c r="T36" s="233">
        <v>1</v>
      </c>
      <c r="U36" s="528"/>
      <c r="V36" s="120"/>
    </row>
    <row r="37" spans="1:22" ht="15" customHeight="1">
      <c r="A37" s="528"/>
      <c r="B37" s="528"/>
      <c r="C37" s="535"/>
      <c r="D37" s="144" t="s">
        <v>350</v>
      </c>
      <c r="E37" s="188">
        <v>5</v>
      </c>
      <c r="F37" s="143" t="s">
        <v>473</v>
      </c>
      <c r="G37" s="583"/>
      <c r="H37" s="528"/>
      <c r="I37" s="145"/>
      <c r="J37" s="590"/>
      <c r="K37" s="590"/>
      <c r="L37" s="126"/>
      <c r="M37" s="124"/>
      <c r="N37" s="124"/>
      <c r="O37" s="124"/>
      <c r="P37" s="124"/>
      <c r="Q37" s="124"/>
      <c r="R37" s="124"/>
      <c r="S37" s="124"/>
      <c r="T37" s="233">
        <v>1</v>
      </c>
      <c r="U37" s="528"/>
      <c r="V37" s="120"/>
    </row>
    <row r="38" spans="1:22" ht="31.5">
      <c r="A38" s="529"/>
      <c r="B38" s="529"/>
      <c r="C38" s="536"/>
      <c r="D38" s="144" t="s">
        <v>353</v>
      </c>
      <c r="E38" s="188">
        <v>6</v>
      </c>
      <c r="F38" s="143" t="s">
        <v>474</v>
      </c>
      <c r="G38" s="584"/>
      <c r="H38" s="529"/>
      <c r="I38" s="145"/>
      <c r="J38" s="590"/>
      <c r="K38" s="590"/>
      <c r="L38" s="146"/>
      <c r="M38" s="124"/>
      <c r="N38" s="124"/>
      <c r="O38" s="124"/>
      <c r="P38" s="124"/>
      <c r="Q38" s="124"/>
      <c r="R38" s="124"/>
      <c r="S38" s="124"/>
      <c r="T38" s="233">
        <v>1</v>
      </c>
      <c r="U38" s="529"/>
      <c r="V38" s="120"/>
    </row>
    <row r="39" spans="1:22" ht="20.25" customHeight="1">
      <c r="A39" s="527">
        <v>9</v>
      </c>
      <c r="B39" s="527" t="s">
        <v>126</v>
      </c>
      <c r="C39" s="534" t="s">
        <v>345</v>
      </c>
      <c r="D39" s="144" t="s">
        <v>256</v>
      </c>
      <c r="E39" s="188">
        <v>1</v>
      </c>
      <c r="F39" s="143" t="s">
        <v>475</v>
      </c>
      <c r="G39" s="585" t="s">
        <v>915</v>
      </c>
      <c r="H39" s="527">
        <v>185.32</v>
      </c>
      <c r="I39" s="122"/>
      <c r="J39" s="524" t="s">
        <v>1042</v>
      </c>
      <c r="K39" s="581" t="s">
        <v>1006</v>
      </c>
      <c r="L39" s="124"/>
      <c r="M39" s="124"/>
      <c r="N39" s="124"/>
      <c r="O39" s="124"/>
      <c r="P39" s="124"/>
      <c r="Q39" s="124"/>
      <c r="R39" s="124"/>
      <c r="S39" s="124"/>
      <c r="T39" s="233">
        <v>1</v>
      </c>
      <c r="U39" s="527">
        <v>167.14</v>
      </c>
      <c r="V39" s="120"/>
    </row>
    <row r="40" spans="1:22" ht="18" customHeight="1">
      <c r="A40" s="528"/>
      <c r="B40" s="528"/>
      <c r="C40" s="535"/>
      <c r="D40" s="144" t="s">
        <v>345</v>
      </c>
      <c r="E40" s="188">
        <v>2</v>
      </c>
      <c r="F40" s="143" t="s">
        <v>476</v>
      </c>
      <c r="G40" s="586"/>
      <c r="H40" s="528"/>
      <c r="I40" s="122"/>
      <c r="J40" s="525"/>
      <c r="K40" s="581"/>
      <c r="L40" s="124"/>
      <c r="M40" s="124"/>
      <c r="N40" s="124"/>
      <c r="O40" s="124"/>
      <c r="P40" s="124"/>
      <c r="Q40" s="124"/>
      <c r="R40" s="124"/>
      <c r="S40" s="124"/>
      <c r="T40" s="233">
        <v>1</v>
      </c>
      <c r="U40" s="528"/>
      <c r="V40" s="120"/>
    </row>
    <row r="41" spans="1:22" ht="31.5">
      <c r="A41" s="528"/>
      <c r="B41" s="528"/>
      <c r="C41" s="535"/>
      <c r="D41" s="144" t="s">
        <v>354</v>
      </c>
      <c r="E41" s="188">
        <v>3</v>
      </c>
      <c r="F41" s="143" t="s">
        <v>477</v>
      </c>
      <c r="G41" s="586"/>
      <c r="H41" s="528"/>
      <c r="I41" s="122"/>
      <c r="J41" s="525"/>
      <c r="K41" s="581"/>
      <c r="L41" s="124"/>
      <c r="M41" s="124"/>
      <c r="N41" s="124"/>
      <c r="O41" s="124"/>
      <c r="P41" s="124"/>
      <c r="Q41" s="124"/>
      <c r="R41" s="124"/>
      <c r="S41" s="124"/>
      <c r="T41" s="233">
        <v>1</v>
      </c>
      <c r="U41" s="528"/>
      <c r="V41" s="120"/>
    </row>
    <row r="42" spans="1:22" ht="41.25" customHeight="1">
      <c r="A42" s="529"/>
      <c r="B42" s="529"/>
      <c r="C42" s="536"/>
      <c r="D42" s="144" t="s">
        <v>354</v>
      </c>
      <c r="E42" s="188">
        <v>4</v>
      </c>
      <c r="F42" s="143" t="s">
        <v>478</v>
      </c>
      <c r="G42" s="587"/>
      <c r="H42" s="529"/>
      <c r="I42" s="122"/>
      <c r="J42" s="526"/>
      <c r="K42" s="581"/>
      <c r="L42" s="124"/>
      <c r="M42" s="124"/>
      <c r="N42" s="124"/>
      <c r="O42" s="124"/>
      <c r="P42" s="124"/>
      <c r="Q42" s="124"/>
      <c r="R42" s="124"/>
      <c r="S42" s="124"/>
      <c r="T42" s="233">
        <v>1</v>
      </c>
      <c r="U42" s="529"/>
      <c r="V42" s="120"/>
    </row>
    <row r="43" spans="1:22" ht="31.5" customHeight="1">
      <c r="A43" s="527">
        <v>10</v>
      </c>
      <c r="B43" s="527" t="s">
        <v>428</v>
      </c>
      <c r="C43" s="534" t="s">
        <v>345</v>
      </c>
      <c r="D43" s="144" t="s">
        <v>355</v>
      </c>
      <c r="E43" s="188">
        <v>1</v>
      </c>
      <c r="F43" s="143" t="s">
        <v>479</v>
      </c>
      <c r="G43" s="580" t="s">
        <v>916</v>
      </c>
      <c r="H43" s="527">
        <v>93.74</v>
      </c>
      <c r="I43" s="122"/>
      <c r="J43" s="524" t="s">
        <v>1022</v>
      </c>
      <c r="K43" s="524" t="s">
        <v>1006</v>
      </c>
      <c r="L43" s="124"/>
      <c r="M43" s="124"/>
      <c r="N43" s="124"/>
      <c r="O43" s="124"/>
      <c r="P43" s="124"/>
      <c r="Q43" s="124"/>
      <c r="R43" s="124"/>
      <c r="S43" s="124"/>
      <c r="T43" s="233">
        <v>1</v>
      </c>
      <c r="U43" s="527">
        <v>90.14</v>
      </c>
      <c r="V43" s="120"/>
    </row>
    <row r="44" spans="1:22" ht="78.75" customHeight="1">
      <c r="A44" s="528"/>
      <c r="B44" s="528"/>
      <c r="C44" s="535"/>
      <c r="D44" s="144" t="s">
        <v>356</v>
      </c>
      <c r="E44" s="188">
        <v>2</v>
      </c>
      <c r="F44" s="143" t="s">
        <v>480</v>
      </c>
      <c r="G44" s="580"/>
      <c r="H44" s="528"/>
      <c r="I44" s="122"/>
      <c r="J44" s="526"/>
      <c r="K44" s="526"/>
      <c r="L44" s="124"/>
      <c r="M44" s="124"/>
      <c r="N44" s="124"/>
      <c r="O44" s="124"/>
      <c r="P44" s="124"/>
      <c r="Q44" s="124"/>
      <c r="R44" s="124"/>
      <c r="S44" s="124"/>
      <c r="T44" s="233">
        <v>1</v>
      </c>
      <c r="U44" s="529"/>
      <c r="V44" s="70"/>
    </row>
    <row r="45" spans="1:22" ht="16.5" customHeight="1">
      <c r="A45" s="127"/>
      <c r="B45" s="530" t="s">
        <v>433</v>
      </c>
      <c r="C45" s="531"/>
      <c r="D45" s="532"/>
      <c r="E45" s="128">
        <f>E11+E14+E17+E21+E24+E27+E32+E38+E42+E44</f>
        <v>36</v>
      </c>
      <c r="F45" s="129"/>
      <c r="G45" s="162"/>
      <c r="H45" s="130">
        <f>SUM(H9:H44)</f>
        <v>1724.29</v>
      </c>
      <c r="I45" s="128">
        <f>SUM(I9:I44)</f>
        <v>2</v>
      </c>
      <c r="J45" s="148"/>
      <c r="K45" s="148"/>
      <c r="L45" s="128">
        <f t="shared" ref="L45:U45" si="0">SUM(L9:L44)</f>
        <v>0</v>
      </c>
      <c r="M45" s="128">
        <f t="shared" si="0"/>
        <v>0</v>
      </c>
      <c r="N45" s="128">
        <f t="shared" si="0"/>
        <v>0</v>
      </c>
      <c r="O45" s="128">
        <f t="shared" si="0"/>
        <v>0</v>
      </c>
      <c r="P45" s="128">
        <f t="shared" si="0"/>
        <v>0</v>
      </c>
      <c r="Q45" s="128">
        <f t="shared" si="0"/>
        <v>0</v>
      </c>
      <c r="R45" s="128">
        <f t="shared" si="0"/>
        <v>1</v>
      </c>
      <c r="S45" s="128">
        <f t="shared" si="0"/>
        <v>2</v>
      </c>
      <c r="T45" s="128">
        <f t="shared" si="0"/>
        <v>31</v>
      </c>
      <c r="U45" s="128">
        <f t="shared" si="0"/>
        <v>1416.9200000000003</v>
      </c>
      <c r="V45" s="131"/>
    </row>
    <row r="46" spans="1:22" ht="16.5" thickBot="1">
      <c r="A46" s="286" t="s">
        <v>857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8"/>
    </row>
    <row r="47" spans="1:22" ht="48" thickBot="1">
      <c r="A47" s="132">
        <v>1</v>
      </c>
      <c r="B47" s="132" t="s">
        <v>817</v>
      </c>
      <c r="C47" s="144" t="s">
        <v>333</v>
      </c>
      <c r="D47" s="144" t="s">
        <v>820</v>
      </c>
      <c r="E47" s="188">
        <v>1</v>
      </c>
      <c r="F47" s="138" t="s">
        <v>872</v>
      </c>
      <c r="G47" s="163" t="s">
        <v>973</v>
      </c>
      <c r="H47" s="133">
        <v>48.05</v>
      </c>
      <c r="I47" s="122">
        <v>1</v>
      </c>
      <c r="J47" s="149"/>
      <c r="K47" s="149"/>
      <c r="L47" s="123"/>
      <c r="M47" s="123"/>
      <c r="N47" s="123"/>
      <c r="O47" s="123"/>
      <c r="P47" s="123"/>
      <c r="Q47" s="123"/>
      <c r="R47" s="123"/>
      <c r="S47" s="123"/>
      <c r="T47" s="234"/>
      <c r="U47" s="134"/>
      <c r="V47" s="122" t="s">
        <v>444</v>
      </c>
    </row>
    <row r="48" spans="1:22" ht="31.5">
      <c r="A48" s="132">
        <v>2</v>
      </c>
      <c r="B48" s="132" t="s">
        <v>818</v>
      </c>
      <c r="C48" s="144" t="s">
        <v>326</v>
      </c>
      <c r="D48" s="144" t="s">
        <v>821</v>
      </c>
      <c r="E48" s="188">
        <v>1</v>
      </c>
      <c r="F48" s="144" t="s">
        <v>873</v>
      </c>
      <c r="G48" s="164" t="s">
        <v>982</v>
      </c>
      <c r="H48" s="133">
        <v>49.94</v>
      </c>
      <c r="I48" s="122"/>
      <c r="J48" s="149"/>
      <c r="K48" s="149"/>
      <c r="L48" s="123"/>
      <c r="M48" s="123"/>
      <c r="N48" s="123"/>
      <c r="O48" s="123"/>
      <c r="P48" s="123"/>
      <c r="Q48" s="123"/>
      <c r="R48" s="123"/>
      <c r="S48" s="123"/>
      <c r="T48" s="234"/>
      <c r="U48" s="134"/>
      <c r="V48" s="122"/>
    </row>
    <row r="49" spans="1:22" ht="16.5" customHeight="1">
      <c r="A49" s="127"/>
      <c r="B49" s="520" t="s">
        <v>433</v>
      </c>
      <c r="C49" s="521"/>
      <c r="D49" s="522"/>
      <c r="E49" s="128">
        <f>E47+E48</f>
        <v>2</v>
      </c>
      <c r="F49" s="129"/>
      <c r="G49" s="162"/>
      <c r="H49" s="130">
        <f>SUM(H47:H48)</f>
        <v>97.99</v>
      </c>
      <c r="I49" s="128">
        <f>SUM(I47:I48)</f>
        <v>1</v>
      </c>
      <c r="J49" s="148"/>
      <c r="K49" s="148"/>
      <c r="L49" s="128">
        <f t="shared" ref="L49:U49" si="1">SUM(L47:L48)</f>
        <v>0</v>
      </c>
      <c r="M49" s="128">
        <f t="shared" si="1"/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35"/>
      <c r="I50" s="135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89"/>
      <c r="U50" s="135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35"/>
      <c r="I51" s="135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89"/>
      <c r="U51" s="135"/>
      <c r="V51" s="135"/>
    </row>
    <row r="52" spans="1:22" ht="15.75">
      <c r="A52" s="135"/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</row>
    <row r="53" spans="1:22" ht="15.75">
      <c r="A53" s="135"/>
      <c r="B53" s="136"/>
      <c r="C53" s="137"/>
      <c r="D53" s="137"/>
      <c r="E53" s="190"/>
      <c r="F53" s="137"/>
      <c r="G53" s="166"/>
      <c r="H53" s="137"/>
      <c r="I53" s="137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90"/>
      <c r="U53" s="137"/>
      <c r="V53" s="137"/>
    </row>
  </sheetData>
  <mergeCells count="111"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82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35" sqref="U35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82" customWidth="1"/>
    <col min="6" max="6" width="17.7109375" customWidth="1"/>
    <col min="7" max="7" width="15.28515625" customWidth="1"/>
    <col min="8" max="8" width="8.42578125" style="182" customWidth="1"/>
    <col min="9" max="9" width="2" hidden="1" customWidth="1"/>
    <col min="10" max="10" width="11" style="140" customWidth="1"/>
    <col min="11" max="11" width="7.42578125" style="140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82" customWidth="1"/>
    <col min="21" max="21" width="8.42578125" customWidth="1"/>
    <col min="22" max="22" width="13.7109375" customWidth="1"/>
  </cols>
  <sheetData>
    <row r="1" spans="1:22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ht="13.5" customHeight="1">
      <c r="A3" s="385" t="s">
        <v>1074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6" t="str">
        <f>Summary!U3</f>
        <v>Date:-30.11.2014</v>
      </c>
      <c r="V3" s="386"/>
    </row>
    <row r="4" spans="1:22" ht="39" customHeight="1">
      <c r="A4" s="388" t="s">
        <v>1129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90"/>
      <c r="P4" s="601" t="s">
        <v>903</v>
      </c>
      <c r="Q4" s="602"/>
      <c r="R4" s="602"/>
      <c r="S4" s="602"/>
      <c r="T4" s="602"/>
      <c r="U4" s="602"/>
      <c r="V4" s="603"/>
    </row>
    <row r="5" spans="1:22" ht="15" customHeight="1">
      <c r="A5" s="373" t="s">
        <v>0</v>
      </c>
      <c r="B5" s="373" t="s">
        <v>1</v>
      </c>
      <c r="C5" s="370" t="s">
        <v>2</v>
      </c>
      <c r="D5" s="370" t="s">
        <v>3</v>
      </c>
      <c r="E5" s="370" t="s">
        <v>0</v>
      </c>
      <c r="F5" s="370" t="s">
        <v>4</v>
      </c>
      <c r="G5" s="373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370" t="s">
        <v>20</v>
      </c>
      <c r="V5" s="377" t="s">
        <v>14</v>
      </c>
    </row>
    <row r="6" spans="1:22" ht="24.75" customHeight="1">
      <c r="A6" s="373"/>
      <c r="B6" s="373"/>
      <c r="C6" s="371"/>
      <c r="D6" s="371"/>
      <c r="E6" s="371"/>
      <c r="F6" s="371"/>
      <c r="G6" s="373"/>
      <c r="H6" s="373"/>
      <c r="I6" s="380" t="s">
        <v>7</v>
      </c>
      <c r="J6" s="373" t="s">
        <v>995</v>
      </c>
      <c r="K6" s="373" t="s">
        <v>996</v>
      </c>
      <c r="L6" s="432" t="s">
        <v>15</v>
      </c>
      <c r="M6" s="434" t="s">
        <v>10</v>
      </c>
      <c r="N6" s="370" t="s">
        <v>9</v>
      </c>
      <c r="O6" s="457" t="s">
        <v>17</v>
      </c>
      <c r="P6" s="458"/>
      <c r="Q6" s="438" t="s">
        <v>18</v>
      </c>
      <c r="R6" s="439"/>
      <c r="S6" s="459" t="s">
        <v>13</v>
      </c>
      <c r="T6" s="436" t="s">
        <v>8</v>
      </c>
      <c r="U6" s="371"/>
      <c r="V6" s="378"/>
    </row>
    <row r="7" spans="1:22" ht="47.25" customHeight="1">
      <c r="A7" s="373"/>
      <c r="B7" s="373"/>
      <c r="C7" s="372"/>
      <c r="D7" s="372"/>
      <c r="E7" s="372"/>
      <c r="F7" s="372"/>
      <c r="G7" s="373"/>
      <c r="H7" s="373"/>
      <c r="I7" s="381"/>
      <c r="J7" s="373"/>
      <c r="K7" s="373"/>
      <c r="L7" s="433"/>
      <c r="M7" s="435"/>
      <c r="N7" s="372"/>
      <c r="O7" s="8" t="s">
        <v>11</v>
      </c>
      <c r="P7" s="8" t="s">
        <v>12</v>
      </c>
      <c r="Q7" s="8" t="s">
        <v>11</v>
      </c>
      <c r="R7" s="8" t="s">
        <v>12</v>
      </c>
      <c r="S7" s="460"/>
      <c r="T7" s="437"/>
      <c r="U7" s="372"/>
      <c r="V7" s="379"/>
    </row>
    <row r="8" spans="1:22" ht="13.5" customHeight="1">
      <c r="A8" s="475" t="s">
        <v>876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17.25" customHeight="1">
      <c r="A9" s="346">
        <v>1</v>
      </c>
      <c r="B9" s="346" t="s">
        <v>112</v>
      </c>
      <c r="C9" s="450" t="s">
        <v>299</v>
      </c>
      <c r="D9" s="2" t="s">
        <v>300</v>
      </c>
      <c r="E9" s="192">
        <v>1</v>
      </c>
      <c r="F9" s="34" t="s">
        <v>481</v>
      </c>
      <c r="G9" s="491" t="s">
        <v>925</v>
      </c>
      <c r="H9" s="346">
        <v>189.78</v>
      </c>
      <c r="I9" s="17"/>
      <c r="J9" s="393" t="s">
        <v>1039</v>
      </c>
      <c r="K9" s="393" t="s">
        <v>1006</v>
      </c>
      <c r="L9" s="89"/>
      <c r="M9" s="88"/>
      <c r="N9" s="88"/>
      <c r="O9" s="88"/>
      <c r="P9" s="88"/>
      <c r="Q9" s="88"/>
      <c r="R9" s="88"/>
      <c r="S9" s="88"/>
      <c r="T9" s="235">
        <v>1</v>
      </c>
      <c r="U9" s="594">
        <v>161.63999999999999</v>
      </c>
      <c r="V9" s="36" t="s">
        <v>1085</v>
      </c>
    </row>
    <row r="10" spans="1:22" ht="25.5">
      <c r="A10" s="347"/>
      <c r="B10" s="347"/>
      <c r="C10" s="451"/>
      <c r="D10" s="2" t="s">
        <v>300</v>
      </c>
      <c r="E10" s="192">
        <v>2</v>
      </c>
      <c r="F10" s="34" t="s">
        <v>482</v>
      </c>
      <c r="G10" s="492"/>
      <c r="H10" s="347"/>
      <c r="I10" s="17"/>
      <c r="J10" s="393"/>
      <c r="K10" s="393"/>
      <c r="L10" s="90"/>
      <c r="M10" s="88"/>
      <c r="N10" s="88"/>
      <c r="O10" s="88"/>
      <c r="P10" s="88"/>
      <c r="Q10" s="88"/>
      <c r="R10" s="88"/>
      <c r="S10" s="88"/>
      <c r="T10" s="235">
        <v>1</v>
      </c>
      <c r="U10" s="595"/>
      <c r="V10" s="36" t="s">
        <v>1085</v>
      </c>
    </row>
    <row r="11" spans="1:22" ht="27.75" customHeight="1">
      <c r="A11" s="347"/>
      <c r="B11" s="347"/>
      <c r="C11" s="451"/>
      <c r="D11" s="2" t="s">
        <v>301</v>
      </c>
      <c r="E11" s="192">
        <v>3</v>
      </c>
      <c r="F11" s="34" t="s">
        <v>483</v>
      </c>
      <c r="G11" s="492"/>
      <c r="H11" s="347"/>
      <c r="I11" s="17"/>
      <c r="J11" s="393"/>
      <c r="K11" s="393"/>
      <c r="L11" s="119"/>
      <c r="M11" s="88"/>
      <c r="N11" s="88"/>
      <c r="O11" s="88"/>
      <c r="P11" s="88"/>
      <c r="Q11" s="88"/>
      <c r="R11" s="88"/>
      <c r="S11" s="88"/>
      <c r="T11" s="235">
        <v>1</v>
      </c>
      <c r="U11" s="595"/>
      <c r="V11" s="36" t="s">
        <v>1085</v>
      </c>
    </row>
    <row r="12" spans="1:22" ht="26.25" customHeight="1">
      <c r="A12" s="348"/>
      <c r="B12" s="348"/>
      <c r="C12" s="452"/>
      <c r="D12" s="2" t="s">
        <v>302</v>
      </c>
      <c r="E12" s="192">
        <v>4</v>
      </c>
      <c r="F12" s="34" t="s">
        <v>484</v>
      </c>
      <c r="G12" s="493"/>
      <c r="H12" s="348"/>
      <c r="I12" s="17"/>
      <c r="J12" s="393"/>
      <c r="K12" s="393"/>
      <c r="L12" s="119"/>
      <c r="M12" s="88"/>
      <c r="N12" s="88"/>
      <c r="O12" s="88"/>
      <c r="P12" s="88"/>
      <c r="Q12" s="88"/>
      <c r="R12" s="88"/>
      <c r="S12" s="88"/>
      <c r="T12" s="235">
        <v>1</v>
      </c>
      <c r="U12" s="596"/>
      <c r="V12" s="36" t="s">
        <v>1085</v>
      </c>
    </row>
    <row r="13" spans="1:22" ht="27" customHeight="1">
      <c r="A13" s="346">
        <v>2</v>
      </c>
      <c r="B13" s="346" t="s">
        <v>113</v>
      </c>
      <c r="C13" s="450" t="s">
        <v>299</v>
      </c>
      <c r="D13" s="2" t="s">
        <v>303</v>
      </c>
      <c r="E13" s="192">
        <v>1</v>
      </c>
      <c r="F13" s="2" t="s">
        <v>485</v>
      </c>
      <c r="G13" s="491" t="s">
        <v>922</v>
      </c>
      <c r="H13" s="346">
        <v>192.25</v>
      </c>
      <c r="I13" s="118"/>
      <c r="J13" s="393" t="s">
        <v>1012</v>
      </c>
      <c r="K13" s="393" t="s">
        <v>1006</v>
      </c>
      <c r="L13" s="89"/>
      <c r="M13" s="88"/>
      <c r="N13" s="88"/>
      <c r="O13" s="88"/>
      <c r="P13" s="88"/>
      <c r="Q13" s="88"/>
      <c r="R13" s="88"/>
      <c r="S13" s="88"/>
      <c r="T13" s="235">
        <v>1</v>
      </c>
      <c r="U13" s="591">
        <v>156.18</v>
      </c>
      <c r="V13" s="36" t="s">
        <v>1085</v>
      </c>
    </row>
    <row r="14" spans="1:22" ht="19.5" customHeight="1">
      <c r="A14" s="347"/>
      <c r="B14" s="347"/>
      <c r="C14" s="451"/>
      <c r="D14" s="2" t="s">
        <v>304</v>
      </c>
      <c r="E14" s="192">
        <v>2</v>
      </c>
      <c r="F14" s="2" t="s">
        <v>486</v>
      </c>
      <c r="G14" s="492"/>
      <c r="H14" s="347"/>
      <c r="I14" s="10"/>
      <c r="J14" s="393"/>
      <c r="K14" s="393"/>
      <c r="L14" s="119"/>
      <c r="M14" s="88"/>
      <c r="N14" s="88"/>
      <c r="O14" s="88"/>
      <c r="P14" s="88"/>
      <c r="Q14" s="88"/>
      <c r="R14" s="88"/>
      <c r="S14" s="88"/>
      <c r="T14" s="235">
        <v>1</v>
      </c>
      <c r="U14" s="592"/>
      <c r="V14" s="36" t="s">
        <v>1085</v>
      </c>
    </row>
    <row r="15" spans="1:22" ht="18.75" customHeight="1">
      <c r="A15" s="347"/>
      <c r="B15" s="347"/>
      <c r="C15" s="451"/>
      <c r="D15" s="2" t="s">
        <v>301</v>
      </c>
      <c r="E15" s="192">
        <v>3</v>
      </c>
      <c r="F15" s="2" t="s">
        <v>487</v>
      </c>
      <c r="G15" s="492"/>
      <c r="H15" s="347"/>
      <c r="I15" s="118"/>
      <c r="J15" s="393"/>
      <c r="K15" s="393"/>
      <c r="L15" s="119"/>
      <c r="M15" s="88"/>
      <c r="N15" s="88"/>
      <c r="O15" s="88"/>
      <c r="P15" s="88"/>
      <c r="Q15" s="88"/>
      <c r="R15" s="88"/>
      <c r="S15" s="88"/>
      <c r="T15" s="235">
        <v>1</v>
      </c>
      <c r="U15" s="592"/>
      <c r="V15" s="36" t="s">
        <v>1085</v>
      </c>
    </row>
    <row r="16" spans="1:22" ht="21" customHeight="1">
      <c r="A16" s="348"/>
      <c r="B16" s="348"/>
      <c r="C16" s="452"/>
      <c r="D16" s="2" t="s">
        <v>305</v>
      </c>
      <c r="E16" s="192">
        <v>4</v>
      </c>
      <c r="F16" s="2" t="s">
        <v>488</v>
      </c>
      <c r="G16" s="493"/>
      <c r="H16" s="348"/>
      <c r="I16" s="10"/>
      <c r="J16" s="393"/>
      <c r="K16" s="393"/>
      <c r="L16" s="119"/>
      <c r="M16" s="88"/>
      <c r="N16" s="88"/>
      <c r="O16" s="88"/>
      <c r="P16" s="88"/>
      <c r="Q16" s="88"/>
      <c r="R16" s="88"/>
      <c r="S16" s="88"/>
      <c r="T16" s="235">
        <v>1</v>
      </c>
      <c r="U16" s="593"/>
      <c r="V16" s="36" t="s">
        <v>1085</v>
      </c>
    </row>
    <row r="17" spans="1:22" ht="27" customHeight="1">
      <c r="A17" s="346">
        <v>3</v>
      </c>
      <c r="B17" s="346" t="s">
        <v>114</v>
      </c>
      <c r="C17" s="469" t="s">
        <v>306</v>
      </c>
      <c r="D17" s="2" t="s">
        <v>307</v>
      </c>
      <c r="E17" s="192">
        <v>1</v>
      </c>
      <c r="F17" s="34" t="s">
        <v>489</v>
      </c>
      <c r="G17" s="497" t="s">
        <v>926</v>
      </c>
      <c r="H17" s="346">
        <v>184.15</v>
      </c>
      <c r="I17" s="17"/>
      <c r="J17" s="340" t="s">
        <v>1039</v>
      </c>
      <c r="K17" s="340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594">
        <v>164.43</v>
      </c>
      <c r="V17" s="36" t="s">
        <v>1085</v>
      </c>
    </row>
    <row r="18" spans="1:22" ht="25.5">
      <c r="A18" s="347"/>
      <c r="B18" s="347"/>
      <c r="C18" s="470"/>
      <c r="D18" s="2" t="s">
        <v>308</v>
      </c>
      <c r="E18" s="192">
        <v>2</v>
      </c>
      <c r="F18" s="2" t="s">
        <v>490</v>
      </c>
      <c r="G18" s="497"/>
      <c r="H18" s="347"/>
      <c r="I18" s="17"/>
      <c r="J18" s="341"/>
      <c r="K18" s="341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595"/>
      <c r="V18" s="36" t="s">
        <v>1085</v>
      </c>
    </row>
    <row r="19" spans="1:22" ht="18.75" customHeight="1">
      <c r="A19" s="347"/>
      <c r="B19" s="347"/>
      <c r="C19" s="470"/>
      <c r="D19" s="2" t="s">
        <v>309</v>
      </c>
      <c r="E19" s="192">
        <v>3</v>
      </c>
      <c r="F19" s="34" t="s">
        <v>491</v>
      </c>
      <c r="G19" s="497"/>
      <c r="H19" s="347"/>
      <c r="I19" s="17"/>
      <c r="J19" s="341"/>
      <c r="K19" s="341"/>
      <c r="L19" s="88"/>
      <c r="M19" s="88"/>
      <c r="N19" s="88"/>
      <c r="O19" s="88"/>
      <c r="P19" s="88"/>
      <c r="Q19" s="88"/>
      <c r="R19" s="88"/>
      <c r="S19" s="88"/>
      <c r="T19" s="235">
        <v>1</v>
      </c>
      <c r="U19" s="595"/>
      <c r="V19" s="36" t="s">
        <v>1085</v>
      </c>
    </row>
    <row r="20" spans="1:22" ht="22.5" customHeight="1">
      <c r="A20" s="348"/>
      <c r="B20" s="348"/>
      <c r="C20" s="471"/>
      <c r="D20" s="2" t="s">
        <v>310</v>
      </c>
      <c r="E20" s="192">
        <v>4</v>
      </c>
      <c r="F20" s="34" t="s">
        <v>492</v>
      </c>
      <c r="G20" s="497"/>
      <c r="H20" s="348"/>
      <c r="I20" s="17"/>
      <c r="J20" s="342"/>
      <c r="K20" s="342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596"/>
      <c r="V20" s="36" t="s">
        <v>1085</v>
      </c>
    </row>
    <row r="21" spans="1:22" ht="18.75" customHeight="1">
      <c r="A21" s="346">
        <v>4</v>
      </c>
      <c r="B21" s="346" t="s">
        <v>115</v>
      </c>
      <c r="C21" s="469" t="s">
        <v>306</v>
      </c>
      <c r="D21" s="2" t="s">
        <v>311</v>
      </c>
      <c r="E21" s="192">
        <v>1</v>
      </c>
      <c r="F21" s="34" t="s">
        <v>493</v>
      </c>
      <c r="G21" s="491" t="s">
        <v>927</v>
      </c>
      <c r="H21" s="346">
        <v>232.4</v>
      </c>
      <c r="I21" s="17"/>
      <c r="J21" s="340" t="s">
        <v>1039</v>
      </c>
      <c r="K21" s="340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591">
        <v>203.54</v>
      </c>
      <c r="V21" s="36" t="s">
        <v>1085</v>
      </c>
    </row>
    <row r="22" spans="1:22" ht="25.5">
      <c r="A22" s="347"/>
      <c r="B22" s="347"/>
      <c r="C22" s="470"/>
      <c r="D22" s="2" t="s">
        <v>312</v>
      </c>
      <c r="E22" s="192">
        <v>2</v>
      </c>
      <c r="F22" s="34" t="s">
        <v>494</v>
      </c>
      <c r="G22" s="492"/>
      <c r="H22" s="347"/>
      <c r="I22" s="17"/>
      <c r="J22" s="341"/>
      <c r="K22" s="341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592"/>
      <c r="V22" s="36" t="s">
        <v>1085</v>
      </c>
    </row>
    <row r="23" spans="1:22" ht="25.5">
      <c r="A23" s="347"/>
      <c r="B23" s="347"/>
      <c r="C23" s="470"/>
      <c r="D23" s="2" t="s">
        <v>313</v>
      </c>
      <c r="E23" s="192">
        <v>3</v>
      </c>
      <c r="F23" s="34" t="s">
        <v>495</v>
      </c>
      <c r="G23" s="492"/>
      <c r="H23" s="347"/>
      <c r="I23" s="17"/>
      <c r="J23" s="341"/>
      <c r="K23" s="341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592"/>
      <c r="V23" s="36" t="s">
        <v>1085</v>
      </c>
    </row>
    <row r="24" spans="1:22" ht="25.5">
      <c r="A24" s="347"/>
      <c r="B24" s="347"/>
      <c r="C24" s="470"/>
      <c r="D24" s="2" t="s">
        <v>314</v>
      </c>
      <c r="E24" s="192">
        <v>4</v>
      </c>
      <c r="F24" s="34" t="s">
        <v>496</v>
      </c>
      <c r="G24" s="492"/>
      <c r="H24" s="347"/>
      <c r="I24" s="17"/>
      <c r="J24" s="341"/>
      <c r="K24" s="341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592"/>
      <c r="V24" s="36" t="s">
        <v>1085</v>
      </c>
    </row>
    <row r="25" spans="1:22" ht="25.5">
      <c r="A25" s="348"/>
      <c r="B25" s="348"/>
      <c r="C25" s="471"/>
      <c r="D25" s="2" t="s">
        <v>315</v>
      </c>
      <c r="E25" s="192">
        <v>5</v>
      </c>
      <c r="F25" s="34" t="s">
        <v>497</v>
      </c>
      <c r="G25" s="493"/>
      <c r="H25" s="348"/>
      <c r="I25" s="17"/>
      <c r="J25" s="342"/>
      <c r="K25" s="342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593"/>
      <c r="V25" s="36" t="s">
        <v>1085</v>
      </c>
    </row>
    <row r="26" spans="1:22" ht="25.5">
      <c r="A26" s="346">
        <v>5</v>
      </c>
      <c r="B26" s="346" t="s">
        <v>116</v>
      </c>
      <c r="C26" s="469" t="s">
        <v>316</v>
      </c>
      <c r="D26" s="2" t="s">
        <v>317</v>
      </c>
      <c r="E26" s="192">
        <v>1</v>
      </c>
      <c r="F26" s="2" t="s">
        <v>498</v>
      </c>
      <c r="G26" s="497" t="s">
        <v>1049</v>
      </c>
      <c r="H26" s="346">
        <v>182.53</v>
      </c>
      <c r="I26" s="17"/>
      <c r="J26" s="340" t="s">
        <v>1050</v>
      </c>
      <c r="K26" s="340" t="s">
        <v>1028</v>
      </c>
      <c r="L26" s="88"/>
      <c r="M26" s="88"/>
      <c r="N26" s="88"/>
      <c r="O26" s="88"/>
      <c r="P26" s="235">
        <v>1</v>
      </c>
      <c r="Q26" s="87"/>
      <c r="R26" s="87"/>
      <c r="S26" s="87"/>
      <c r="T26" s="237"/>
      <c r="U26" s="598">
        <v>61.74</v>
      </c>
      <c r="V26" s="18"/>
    </row>
    <row r="27" spans="1:22" ht="25.5">
      <c r="A27" s="347"/>
      <c r="B27" s="347"/>
      <c r="C27" s="470"/>
      <c r="D27" s="2" t="s">
        <v>318</v>
      </c>
      <c r="E27" s="192">
        <v>2</v>
      </c>
      <c r="F27" s="2" t="s">
        <v>499</v>
      </c>
      <c r="G27" s="497"/>
      <c r="H27" s="347"/>
      <c r="I27" s="17"/>
      <c r="J27" s="341"/>
      <c r="K27" s="341"/>
      <c r="L27" s="88"/>
      <c r="M27" s="88"/>
      <c r="N27" s="88"/>
      <c r="O27" s="88"/>
      <c r="P27" s="235">
        <v>1</v>
      </c>
      <c r="Q27" s="87"/>
      <c r="R27" s="87"/>
      <c r="S27" s="87"/>
      <c r="T27" s="237"/>
      <c r="U27" s="599"/>
      <c r="V27" s="36"/>
    </row>
    <row r="28" spans="1:22" ht="26.25">
      <c r="A28" s="347"/>
      <c r="B28" s="347"/>
      <c r="C28" s="470"/>
      <c r="D28" s="2" t="s">
        <v>319</v>
      </c>
      <c r="E28" s="192">
        <v>3</v>
      </c>
      <c r="F28" s="2" t="s">
        <v>500</v>
      </c>
      <c r="G28" s="497"/>
      <c r="H28" s="347"/>
      <c r="I28" s="17"/>
      <c r="J28" s="341"/>
      <c r="K28" s="341"/>
      <c r="L28" s="88"/>
      <c r="M28" s="88"/>
      <c r="N28" s="88"/>
      <c r="O28" s="88"/>
      <c r="P28" s="235">
        <v>1</v>
      </c>
      <c r="Q28" s="87"/>
      <c r="R28" s="87"/>
      <c r="S28" s="87"/>
      <c r="T28" s="237"/>
      <c r="U28" s="599"/>
      <c r="V28" s="36" t="s">
        <v>1086</v>
      </c>
    </row>
    <row r="29" spans="1:22" ht="25.5">
      <c r="A29" s="348"/>
      <c r="B29" s="348"/>
      <c r="C29" s="471"/>
      <c r="D29" s="2" t="s">
        <v>320</v>
      </c>
      <c r="E29" s="192">
        <v>4</v>
      </c>
      <c r="F29" s="2" t="s">
        <v>501</v>
      </c>
      <c r="G29" s="497"/>
      <c r="H29" s="348"/>
      <c r="I29" s="17"/>
      <c r="J29" s="342"/>
      <c r="K29" s="342"/>
      <c r="L29" s="88"/>
      <c r="M29" s="88"/>
      <c r="N29" s="88"/>
      <c r="O29" s="88"/>
      <c r="P29" s="88"/>
      <c r="Q29" s="88"/>
      <c r="R29" s="235">
        <v>1</v>
      </c>
      <c r="S29" s="87"/>
      <c r="T29" s="237"/>
      <c r="U29" s="600"/>
      <c r="V29" s="36" t="s">
        <v>1087</v>
      </c>
    </row>
    <row r="30" spans="1:22" ht="27" customHeight="1">
      <c r="A30" s="346">
        <v>6</v>
      </c>
      <c r="B30" s="346" t="s">
        <v>117</v>
      </c>
      <c r="C30" s="469" t="s">
        <v>316</v>
      </c>
      <c r="D30" s="2" t="s">
        <v>321</v>
      </c>
      <c r="E30" s="192">
        <v>1</v>
      </c>
      <c r="F30" s="2" t="s">
        <v>502</v>
      </c>
      <c r="G30" s="497" t="s">
        <v>953</v>
      </c>
      <c r="H30" s="346">
        <v>226.95</v>
      </c>
      <c r="I30" s="17"/>
      <c r="J30" s="393" t="s">
        <v>1051</v>
      </c>
      <c r="K30" s="393" t="s">
        <v>1006</v>
      </c>
      <c r="L30" s="119"/>
      <c r="M30" s="88"/>
      <c r="N30" s="88"/>
      <c r="O30" s="88"/>
      <c r="P30" s="88"/>
      <c r="Q30" s="88"/>
      <c r="R30" s="235">
        <v>1</v>
      </c>
      <c r="S30" s="87"/>
      <c r="T30" s="237"/>
      <c r="U30" s="598">
        <v>155.72</v>
      </c>
      <c r="V30" s="36"/>
    </row>
    <row r="31" spans="1:22" ht="28.5" customHeight="1">
      <c r="A31" s="347"/>
      <c r="B31" s="347"/>
      <c r="C31" s="470"/>
      <c r="D31" s="2" t="s">
        <v>322</v>
      </c>
      <c r="E31" s="192">
        <v>2</v>
      </c>
      <c r="F31" s="2" t="s">
        <v>503</v>
      </c>
      <c r="G31" s="497"/>
      <c r="H31" s="347"/>
      <c r="I31" s="17"/>
      <c r="J31" s="393"/>
      <c r="K31" s="393"/>
      <c r="L31" s="119"/>
      <c r="M31" s="88"/>
      <c r="N31" s="88"/>
      <c r="O31" s="88"/>
      <c r="P31" s="88"/>
      <c r="Q31" s="88"/>
      <c r="R31" s="88"/>
      <c r="S31" s="88"/>
      <c r="T31" s="235">
        <v>1</v>
      </c>
      <c r="U31" s="599"/>
      <c r="V31" s="36" t="s">
        <v>1121</v>
      </c>
    </row>
    <row r="32" spans="1:22" ht="25.5">
      <c r="A32" s="347"/>
      <c r="B32" s="347"/>
      <c r="C32" s="470"/>
      <c r="D32" s="2" t="s">
        <v>323</v>
      </c>
      <c r="E32" s="192">
        <v>3</v>
      </c>
      <c r="F32" s="34" t="s">
        <v>504</v>
      </c>
      <c r="G32" s="497"/>
      <c r="H32" s="347"/>
      <c r="I32" s="17"/>
      <c r="J32" s="393"/>
      <c r="K32" s="393"/>
      <c r="L32" s="90"/>
      <c r="M32" s="88"/>
      <c r="N32" s="88"/>
      <c r="O32" s="88"/>
      <c r="P32" s="88"/>
      <c r="Q32" s="88"/>
      <c r="R32" s="88"/>
      <c r="S32" s="88"/>
      <c r="T32" s="235">
        <v>1</v>
      </c>
      <c r="U32" s="599"/>
      <c r="V32" s="36" t="s">
        <v>1085</v>
      </c>
    </row>
    <row r="33" spans="1:22" ht="25.5">
      <c r="A33" s="347"/>
      <c r="B33" s="347"/>
      <c r="C33" s="471"/>
      <c r="D33" s="2" t="s">
        <v>324</v>
      </c>
      <c r="E33" s="192">
        <v>4</v>
      </c>
      <c r="F33" s="34" t="s">
        <v>505</v>
      </c>
      <c r="G33" s="497"/>
      <c r="H33" s="347"/>
      <c r="I33" s="17"/>
      <c r="J33" s="393"/>
      <c r="K33" s="393"/>
      <c r="L33" s="90"/>
      <c r="M33" s="88"/>
      <c r="N33" s="88"/>
      <c r="O33" s="88"/>
      <c r="P33" s="88"/>
      <c r="Q33" s="88"/>
      <c r="R33" s="88"/>
      <c r="S33" s="88"/>
      <c r="T33" s="235">
        <v>1</v>
      </c>
      <c r="U33" s="599"/>
      <c r="V33" s="36" t="s">
        <v>1085</v>
      </c>
    </row>
    <row r="34" spans="1:22" ht="25.5">
      <c r="A34" s="348"/>
      <c r="B34" s="348"/>
      <c r="C34" s="86" t="s">
        <v>316</v>
      </c>
      <c r="D34" s="2" t="s">
        <v>325</v>
      </c>
      <c r="E34" s="192">
        <v>5</v>
      </c>
      <c r="F34" s="2" t="s">
        <v>506</v>
      </c>
      <c r="G34" s="497"/>
      <c r="H34" s="348"/>
      <c r="I34" s="17"/>
      <c r="J34" s="393"/>
      <c r="K34" s="393"/>
      <c r="L34" s="90"/>
      <c r="M34" s="88"/>
      <c r="N34" s="88"/>
      <c r="O34" s="88"/>
      <c r="P34" s="88"/>
      <c r="Q34" s="88"/>
      <c r="R34" s="88"/>
      <c r="S34" s="235">
        <v>1</v>
      </c>
      <c r="T34" s="237"/>
      <c r="U34" s="600"/>
      <c r="V34" s="36"/>
    </row>
    <row r="35" spans="1:22" ht="24" customHeight="1">
      <c r="A35" s="13"/>
      <c r="B35" s="331" t="s">
        <v>433</v>
      </c>
      <c r="C35" s="332"/>
      <c r="D35" s="333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3</v>
      </c>
      <c r="Q35" s="47">
        <f t="shared" si="0"/>
        <v>0</v>
      </c>
      <c r="R35" s="47">
        <f t="shared" si="0"/>
        <v>2</v>
      </c>
      <c r="S35" s="47">
        <f t="shared" si="0"/>
        <v>1</v>
      </c>
      <c r="T35" s="47">
        <f t="shared" si="0"/>
        <v>20</v>
      </c>
      <c r="U35" s="47">
        <f t="shared" si="0"/>
        <v>903.25</v>
      </c>
      <c r="V35" s="1"/>
    </row>
    <row r="36" spans="1:22">
      <c r="A36" s="461" t="s">
        <v>858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3"/>
    </row>
    <row r="37" spans="1:22" ht="57.75" customHeight="1">
      <c r="A37" s="98">
        <v>1</v>
      </c>
      <c r="B37" s="98" t="s">
        <v>798</v>
      </c>
      <c r="C37" s="56" t="s">
        <v>799</v>
      </c>
      <c r="D37" s="45" t="s">
        <v>800</v>
      </c>
      <c r="E37" s="174">
        <v>1</v>
      </c>
      <c r="F37" s="86" t="s">
        <v>869</v>
      </c>
      <c r="G37" s="97" t="s">
        <v>864</v>
      </c>
      <c r="H37" s="203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444</v>
      </c>
    </row>
    <row r="38" spans="1:22" ht="55.5" customHeight="1">
      <c r="A38" s="98">
        <v>2</v>
      </c>
      <c r="B38" s="98" t="s">
        <v>801</v>
      </c>
      <c r="C38" s="99" t="s">
        <v>299</v>
      </c>
      <c r="D38" s="45" t="s">
        <v>802</v>
      </c>
      <c r="E38" s="174">
        <v>1</v>
      </c>
      <c r="F38" s="86" t="s">
        <v>803</v>
      </c>
      <c r="G38" s="97" t="s">
        <v>863</v>
      </c>
      <c r="H38" s="203">
        <v>46.69</v>
      </c>
      <c r="I38" s="52">
        <v>1</v>
      </c>
      <c r="J38" s="141" t="s">
        <v>1054</v>
      </c>
      <c r="K38" s="141" t="s">
        <v>1007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43" t="s">
        <v>1082</v>
      </c>
    </row>
    <row r="39" spans="1:22" ht="48.75" customHeight="1">
      <c r="A39" s="98">
        <v>3</v>
      </c>
      <c r="B39" s="98" t="s">
        <v>804</v>
      </c>
      <c r="C39" s="56" t="s">
        <v>805</v>
      </c>
      <c r="D39" s="45" t="s">
        <v>806</v>
      </c>
      <c r="E39" s="174">
        <v>1</v>
      </c>
      <c r="F39" s="86" t="s">
        <v>900</v>
      </c>
      <c r="G39" s="96" t="s">
        <v>971</v>
      </c>
      <c r="H39" s="203">
        <v>47.1</v>
      </c>
      <c r="I39" s="52"/>
      <c r="J39" s="117" t="s">
        <v>1053</v>
      </c>
      <c r="K39" s="117" t="s">
        <v>1007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3">
        <v>29.91</v>
      </c>
      <c r="V39" s="36"/>
    </row>
    <row r="40" spans="1:22" ht="28.5" customHeight="1">
      <c r="A40" s="100"/>
      <c r="B40" s="597" t="s">
        <v>433</v>
      </c>
      <c r="C40" s="597"/>
      <c r="D40" s="597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29.91</v>
      </c>
      <c r="V40" s="1"/>
    </row>
  </sheetData>
  <mergeCells count="79">
    <mergeCell ref="A13:A16"/>
    <mergeCell ref="B13:B16"/>
    <mergeCell ref="A4:O4"/>
    <mergeCell ref="P4:V4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  <mergeCell ref="H5:H7"/>
    <mergeCell ref="U5:U7"/>
    <mergeCell ref="I5:T5"/>
    <mergeCell ref="O6:P6"/>
    <mergeCell ref="S6:S7"/>
    <mergeCell ref="J6:J7"/>
    <mergeCell ref="K6:K7"/>
    <mergeCell ref="Q6:R6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I9" sqref="I1:I1048576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hidden="1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8.42578125" style="182" customWidth="1"/>
    <col min="21" max="21" width="10.28515625" customWidth="1"/>
    <col min="22" max="22" width="22" customWidth="1"/>
  </cols>
  <sheetData>
    <row r="1" spans="1:22" ht="15.75">
      <c r="A1" s="384" t="s">
        <v>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2" ht="15.75">
      <c r="A2" s="384" t="s">
        <v>1072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</row>
    <row r="3" spans="1:22">
      <c r="A3" s="385" t="s">
        <v>1104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6" t="str">
        <f>Summary!U3</f>
        <v>Date:-30.11.2014</v>
      </c>
      <c r="U3" s="386"/>
      <c r="V3" s="387"/>
    </row>
    <row r="4" spans="1:22" ht="48" customHeight="1">
      <c r="A4" s="388" t="s">
        <v>1117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8" t="s">
        <v>774</v>
      </c>
      <c r="P4" s="389"/>
      <c r="Q4" s="389"/>
      <c r="R4" s="389"/>
      <c r="S4" s="389"/>
      <c r="T4" s="389"/>
      <c r="U4" s="389"/>
      <c r="V4" s="390"/>
    </row>
    <row r="5" spans="1:22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0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370" t="s">
        <v>20</v>
      </c>
      <c r="V5" s="377" t="s">
        <v>14</v>
      </c>
    </row>
    <row r="6" spans="1:22" ht="17.25" customHeight="1">
      <c r="A6" s="373"/>
      <c r="B6" s="373"/>
      <c r="C6" s="373"/>
      <c r="D6" s="373"/>
      <c r="E6" s="373"/>
      <c r="F6" s="373"/>
      <c r="G6" s="371"/>
      <c r="H6" s="373"/>
      <c r="I6" s="380" t="s">
        <v>7</v>
      </c>
      <c r="J6" s="373" t="s">
        <v>995</v>
      </c>
      <c r="K6" s="373" t="s">
        <v>996</v>
      </c>
      <c r="L6" s="382" t="s">
        <v>15</v>
      </c>
      <c r="M6" s="380" t="s">
        <v>10</v>
      </c>
      <c r="N6" s="370" t="s">
        <v>9</v>
      </c>
      <c r="O6" s="391" t="s">
        <v>442</v>
      </c>
      <c r="P6" s="392"/>
      <c r="Q6" s="391" t="s">
        <v>18</v>
      </c>
      <c r="R6" s="392"/>
      <c r="S6" s="380" t="s">
        <v>13</v>
      </c>
      <c r="T6" s="370" t="s">
        <v>8</v>
      </c>
      <c r="U6" s="371"/>
      <c r="V6" s="378"/>
    </row>
    <row r="7" spans="1:22" ht="51.75" customHeight="1">
      <c r="A7" s="373"/>
      <c r="B7" s="373"/>
      <c r="C7" s="373"/>
      <c r="D7" s="373"/>
      <c r="E7" s="373"/>
      <c r="F7" s="373"/>
      <c r="G7" s="372"/>
      <c r="H7" s="373"/>
      <c r="I7" s="381"/>
      <c r="J7" s="373"/>
      <c r="K7" s="373"/>
      <c r="L7" s="383"/>
      <c r="M7" s="381"/>
      <c r="N7" s="372"/>
      <c r="O7" s="261" t="s">
        <v>11</v>
      </c>
      <c r="P7" s="261" t="s">
        <v>12</v>
      </c>
      <c r="Q7" s="261" t="s">
        <v>11</v>
      </c>
      <c r="R7" s="264" t="s">
        <v>12</v>
      </c>
      <c r="S7" s="381"/>
      <c r="T7" s="372"/>
      <c r="U7" s="372"/>
      <c r="V7" s="379"/>
    </row>
    <row r="8" spans="1:22" ht="15" customHeight="1">
      <c r="A8" s="367" t="s">
        <v>876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</row>
    <row r="9" spans="1:22" ht="13.5" customHeight="1">
      <c r="A9" s="346">
        <v>1</v>
      </c>
      <c r="B9" s="363" t="s">
        <v>21</v>
      </c>
      <c r="C9" s="349" t="s">
        <v>22</v>
      </c>
      <c r="D9" s="4" t="s">
        <v>23</v>
      </c>
      <c r="E9" s="44">
        <v>1</v>
      </c>
      <c r="F9" s="5" t="s">
        <v>586</v>
      </c>
      <c r="G9" s="364" t="s">
        <v>889</v>
      </c>
      <c r="H9" s="355">
        <v>187.41</v>
      </c>
      <c r="I9" s="269"/>
      <c r="J9" s="360" t="s">
        <v>997</v>
      </c>
      <c r="K9" s="360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43">
        <v>166.97</v>
      </c>
      <c r="V9" s="61"/>
    </row>
    <row r="10" spans="1:22" ht="15.75" customHeight="1">
      <c r="A10" s="347"/>
      <c r="B10" s="363"/>
      <c r="C10" s="350"/>
      <c r="D10" s="4" t="s">
        <v>24</v>
      </c>
      <c r="E10" s="44">
        <v>2</v>
      </c>
      <c r="F10" s="32" t="s">
        <v>587</v>
      </c>
      <c r="G10" s="365"/>
      <c r="H10" s="355"/>
      <c r="I10" s="260"/>
      <c r="J10" s="361"/>
      <c r="K10" s="361"/>
      <c r="L10" s="101"/>
      <c r="M10" s="101"/>
      <c r="N10" s="101"/>
      <c r="O10" s="108"/>
      <c r="P10" s="101"/>
      <c r="Q10" s="101"/>
      <c r="R10" s="101"/>
      <c r="S10" s="101"/>
      <c r="T10" s="92">
        <v>1</v>
      </c>
      <c r="U10" s="344"/>
      <c r="V10" s="109"/>
    </row>
    <row r="11" spans="1:22" ht="15.75" customHeight="1">
      <c r="A11" s="347"/>
      <c r="B11" s="363"/>
      <c r="C11" s="350"/>
      <c r="D11" s="4" t="s">
        <v>25</v>
      </c>
      <c r="E11" s="44">
        <v>3</v>
      </c>
      <c r="F11" s="32" t="s">
        <v>588</v>
      </c>
      <c r="G11" s="365"/>
      <c r="H11" s="355"/>
      <c r="I11" s="260"/>
      <c r="J11" s="361"/>
      <c r="K11" s="361"/>
      <c r="L11" s="101"/>
      <c r="M11" s="110"/>
      <c r="N11" s="101"/>
      <c r="O11" s="101"/>
      <c r="P11" s="101"/>
      <c r="Q11" s="101"/>
      <c r="R11" s="101"/>
      <c r="S11" s="101"/>
      <c r="T11" s="92">
        <v>1</v>
      </c>
      <c r="U11" s="344"/>
      <c r="V11" s="30"/>
    </row>
    <row r="12" spans="1:22" ht="15" customHeight="1">
      <c r="A12" s="348"/>
      <c r="B12" s="363"/>
      <c r="C12" s="351"/>
      <c r="D12" s="4" t="s">
        <v>26</v>
      </c>
      <c r="E12" s="44">
        <v>4</v>
      </c>
      <c r="F12" s="32" t="s">
        <v>589</v>
      </c>
      <c r="G12" s="366"/>
      <c r="H12" s="355"/>
      <c r="I12" s="260"/>
      <c r="J12" s="362"/>
      <c r="K12" s="362"/>
      <c r="L12" s="101"/>
      <c r="M12" s="110"/>
      <c r="N12" s="101"/>
      <c r="O12" s="101"/>
      <c r="P12" s="101"/>
      <c r="Q12" s="101"/>
      <c r="R12" s="101"/>
      <c r="S12" s="101"/>
      <c r="T12" s="92">
        <v>1</v>
      </c>
      <c r="U12" s="345"/>
      <c r="V12" s="30"/>
    </row>
    <row r="13" spans="1:22" ht="15" customHeight="1">
      <c r="A13" s="346">
        <v>2</v>
      </c>
      <c r="B13" s="346" t="s">
        <v>27</v>
      </c>
      <c r="C13" s="349" t="s">
        <v>22</v>
      </c>
      <c r="D13" s="4" t="s">
        <v>28</v>
      </c>
      <c r="E13" s="44">
        <v>1</v>
      </c>
      <c r="F13" s="5" t="s">
        <v>590</v>
      </c>
      <c r="G13" s="352" t="s">
        <v>890</v>
      </c>
      <c r="H13" s="355">
        <v>230.12</v>
      </c>
      <c r="I13" s="260">
        <v>1</v>
      </c>
      <c r="J13" s="340" t="s">
        <v>998</v>
      </c>
      <c r="K13" s="340" t="s">
        <v>1006</v>
      </c>
      <c r="L13" s="93"/>
      <c r="M13" s="93"/>
      <c r="N13" s="93"/>
      <c r="O13" s="93"/>
      <c r="P13" s="93"/>
      <c r="Q13" s="93"/>
      <c r="R13" s="93"/>
      <c r="S13" s="93"/>
      <c r="T13" s="91"/>
      <c r="U13" s="343">
        <v>114.96</v>
      </c>
      <c r="V13" s="61" t="s">
        <v>879</v>
      </c>
    </row>
    <row r="14" spans="1:22" ht="24.75" customHeight="1">
      <c r="A14" s="347"/>
      <c r="B14" s="347"/>
      <c r="C14" s="350"/>
      <c r="D14" s="4" t="s">
        <v>29</v>
      </c>
      <c r="E14" s="44">
        <v>2</v>
      </c>
      <c r="F14" s="5" t="s">
        <v>579</v>
      </c>
      <c r="G14" s="353"/>
      <c r="H14" s="355"/>
      <c r="I14" s="252"/>
      <c r="J14" s="341"/>
      <c r="K14" s="341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44"/>
      <c r="V14" s="30"/>
    </row>
    <row r="15" spans="1:22" ht="25.5" customHeight="1">
      <c r="A15" s="347"/>
      <c r="B15" s="347"/>
      <c r="C15" s="350"/>
      <c r="D15" s="4" t="s">
        <v>30</v>
      </c>
      <c r="E15" s="44">
        <v>3</v>
      </c>
      <c r="F15" s="5" t="s">
        <v>591</v>
      </c>
      <c r="G15" s="353"/>
      <c r="H15" s="355"/>
      <c r="I15" s="260"/>
      <c r="J15" s="341"/>
      <c r="K15" s="341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44"/>
      <c r="V15" s="109"/>
    </row>
    <row r="16" spans="1:22" ht="16.5" customHeight="1">
      <c r="A16" s="347"/>
      <c r="B16" s="347"/>
      <c r="C16" s="350"/>
      <c r="D16" s="4" t="s">
        <v>31</v>
      </c>
      <c r="E16" s="44">
        <v>4</v>
      </c>
      <c r="F16" s="33" t="s">
        <v>592</v>
      </c>
      <c r="G16" s="353"/>
      <c r="H16" s="355"/>
      <c r="I16" s="260"/>
      <c r="J16" s="341"/>
      <c r="K16" s="341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44"/>
      <c r="V16" s="30"/>
    </row>
    <row r="17" spans="1:22" ht="41.25">
      <c r="A17" s="348"/>
      <c r="B17" s="348"/>
      <c r="C17" s="351"/>
      <c r="D17" s="4" t="s">
        <v>32</v>
      </c>
      <c r="E17" s="44">
        <v>5</v>
      </c>
      <c r="F17" s="5" t="s">
        <v>585</v>
      </c>
      <c r="G17" s="354"/>
      <c r="H17" s="355"/>
      <c r="I17" s="260">
        <v>1</v>
      </c>
      <c r="J17" s="342"/>
      <c r="K17" s="342"/>
      <c r="L17" s="93"/>
      <c r="M17" s="93"/>
      <c r="N17" s="93"/>
      <c r="O17" s="93"/>
      <c r="P17" s="93"/>
      <c r="Q17" s="93"/>
      <c r="R17" s="93"/>
      <c r="S17" s="93"/>
      <c r="T17" s="91"/>
      <c r="U17" s="345"/>
      <c r="V17" s="111" t="s">
        <v>780</v>
      </c>
    </row>
    <row r="18" spans="1:22" ht="24.75">
      <c r="A18" s="346">
        <v>3</v>
      </c>
      <c r="B18" s="346" t="s">
        <v>37</v>
      </c>
      <c r="C18" s="349" t="s">
        <v>33</v>
      </c>
      <c r="D18" s="4" t="s">
        <v>34</v>
      </c>
      <c r="E18" s="44">
        <v>1</v>
      </c>
      <c r="F18" s="5" t="s">
        <v>593</v>
      </c>
      <c r="G18" s="352" t="s">
        <v>954</v>
      </c>
      <c r="H18" s="355">
        <v>245.37</v>
      </c>
      <c r="I18" s="260">
        <v>1</v>
      </c>
      <c r="J18" s="340" t="s">
        <v>999</v>
      </c>
      <c r="K18" s="340" t="s">
        <v>1006</v>
      </c>
      <c r="L18" s="93"/>
      <c r="M18" s="93"/>
      <c r="N18" s="93"/>
      <c r="O18" s="93"/>
      <c r="P18" s="93"/>
      <c r="Q18" s="93"/>
      <c r="R18" s="93"/>
      <c r="S18" s="93"/>
      <c r="T18" s="91"/>
      <c r="U18" s="343">
        <v>128.07</v>
      </c>
      <c r="V18" s="9" t="s">
        <v>779</v>
      </c>
    </row>
    <row r="19" spans="1:22" ht="16.5" customHeight="1">
      <c r="A19" s="347"/>
      <c r="B19" s="347"/>
      <c r="C19" s="350"/>
      <c r="D19" s="4" t="s">
        <v>34</v>
      </c>
      <c r="E19" s="44">
        <v>2</v>
      </c>
      <c r="F19" s="32" t="s">
        <v>594</v>
      </c>
      <c r="G19" s="353"/>
      <c r="H19" s="355"/>
      <c r="I19" s="260"/>
      <c r="J19" s="341"/>
      <c r="K19" s="341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44"/>
      <c r="V19" s="30"/>
    </row>
    <row r="20" spans="1:22" ht="17.25" customHeight="1">
      <c r="A20" s="347"/>
      <c r="B20" s="347"/>
      <c r="C20" s="350"/>
      <c r="D20" s="4" t="s">
        <v>35</v>
      </c>
      <c r="E20" s="44">
        <v>3</v>
      </c>
      <c r="F20" s="32" t="s">
        <v>595</v>
      </c>
      <c r="G20" s="353"/>
      <c r="H20" s="355"/>
      <c r="I20" s="260"/>
      <c r="J20" s="341"/>
      <c r="K20" s="341"/>
      <c r="L20" s="101"/>
      <c r="M20" s="110"/>
      <c r="N20" s="110"/>
      <c r="O20" s="101"/>
      <c r="P20" s="101"/>
      <c r="Q20" s="101"/>
      <c r="R20" s="101"/>
      <c r="S20" s="101"/>
      <c r="T20" s="92">
        <v>1</v>
      </c>
      <c r="U20" s="344"/>
      <c r="V20" s="109" t="s">
        <v>991</v>
      </c>
    </row>
    <row r="21" spans="1:22" ht="25.5" customHeight="1">
      <c r="A21" s="347"/>
      <c r="B21" s="347"/>
      <c r="C21" s="350"/>
      <c r="D21" s="4" t="s">
        <v>35</v>
      </c>
      <c r="E21" s="44">
        <v>4</v>
      </c>
      <c r="F21" s="5" t="s">
        <v>596</v>
      </c>
      <c r="G21" s="353"/>
      <c r="H21" s="355"/>
      <c r="I21" s="260"/>
      <c r="J21" s="341"/>
      <c r="K21" s="341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44"/>
      <c r="V21" s="30"/>
    </row>
    <row r="22" spans="1:22" ht="25.5">
      <c r="A22" s="348"/>
      <c r="B22" s="348"/>
      <c r="C22" s="351"/>
      <c r="D22" s="4" t="s">
        <v>36</v>
      </c>
      <c r="E22" s="44">
        <v>5</v>
      </c>
      <c r="F22" s="5" t="s">
        <v>580</v>
      </c>
      <c r="G22" s="354"/>
      <c r="H22" s="355"/>
      <c r="I22" s="260">
        <v>1</v>
      </c>
      <c r="J22" s="342"/>
      <c r="K22" s="342"/>
      <c r="L22" s="93"/>
      <c r="M22" s="93"/>
      <c r="N22" s="93"/>
      <c r="O22" s="93"/>
      <c r="P22" s="93"/>
      <c r="Q22" s="93"/>
      <c r="R22" s="93"/>
      <c r="S22" s="93"/>
      <c r="T22" s="91"/>
      <c r="U22" s="345"/>
      <c r="V22" s="61" t="s">
        <v>879</v>
      </c>
    </row>
    <row r="23" spans="1:22" ht="15" customHeight="1">
      <c r="A23" s="346">
        <v>4</v>
      </c>
      <c r="B23" s="346" t="s">
        <v>415</v>
      </c>
      <c r="C23" s="349" t="s">
        <v>33</v>
      </c>
      <c r="D23" s="4" t="s">
        <v>38</v>
      </c>
      <c r="E23" s="263">
        <v>1</v>
      </c>
      <c r="F23" s="32" t="s">
        <v>597</v>
      </c>
      <c r="G23" s="352" t="s">
        <v>891</v>
      </c>
      <c r="H23" s="355">
        <v>147.16</v>
      </c>
      <c r="I23" s="260"/>
      <c r="J23" s="340" t="s">
        <v>1000</v>
      </c>
      <c r="K23" s="340" t="s">
        <v>1006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57">
        <v>85.44</v>
      </c>
      <c r="V23" s="30"/>
    </row>
    <row r="24" spans="1:22" ht="15" customHeight="1">
      <c r="A24" s="347"/>
      <c r="B24" s="347"/>
      <c r="C24" s="350"/>
      <c r="D24" s="4" t="s">
        <v>39</v>
      </c>
      <c r="E24" s="263">
        <v>2</v>
      </c>
      <c r="F24" s="32" t="s">
        <v>598</v>
      </c>
      <c r="G24" s="353"/>
      <c r="H24" s="355"/>
      <c r="I24" s="260"/>
      <c r="J24" s="341"/>
      <c r="K24" s="341"/>
      <c r="L24" s="101"/>
      <c r="M24" s="110"/>
      <c r="N24" s="110"/>
      <c r="O24" s="101"/>
      <c r="P24" s="101"/>
      <c r="Q24" s="101"/>
      <c r="R24" s="101"/>
      <c r="S24" s="101"/>
      <c r="T24" s="92">
        <v>1</v>
      </c>
      <c r="U24" s="358"/>
      <c r="V24" s="109" t="s">
        <v>980</v>
      </c>
    </row>
    <row r="25" spans="1:22" ht="18" customHeight="1">
      <c r="A25" s="348"/>
      <c r="B25" s="348"/>
      <c r="C25" s="351"/>
      <c r="D25" s="4" t="s">
        <v>40</v>
      </c>
      <c r="E25" s="263">
        <v>3</v>
      </c>
      <c r="F25" s="5" t="s">
        <v>599</v>
      </c>
      <c r="G25" s="354"/>
      <c r="H25" s="355"/>
      <c r="I25" s="260">
        <v>1</v>
      </c>
      <c r="J25" s="342"/>
      <c r="K25" s="342"/>
      <c r="L25" s="93"/>
      <c r="M25" s="93"/>
      <c r="N25" s="93"/>
      <c r="O25" s="93"/>
      <c r="P25" s="93"/>
      <c r="Q25" s="93"/>
      <c r="R25" s="93"/>
      <c r="S25" s="93"/>
      <c r="T25" s="91"/>
      <c r="U25" s="359"/>
      <c r="V25" s="37" t="s">
        <v>773</v>
      </c>
    </row>
    <row r="26" spans="1:22" ht="26.25" customHeight="1">
      <c r="A26" s="346">
        <v>5</v>
      </c>
      <c r="B26" s="346" t="s">
        <v>416</v>
      </c>
      <c r="C26" s="349" t="s">
        <v>33</v>
      </c>
      <c r="D26" s="4" t="s">
        <v>41</v>
      </c>
      <c r="E26" s="263">
        <v>1</v>
      </c>
      <c r="F26" s="5" t="s">
        <v>600</v>
      </c>
      <c r="G26" s="352" t="s">
        <v>892</v>
      </c>
      <c r="H26" s="355">
        <v>195.49</v>
      </c>
      <c r="I26" s="260"/>
      <c r="J26" s="340" t="s">
        <v>999</v>
      </c>
      <c r="K26" s="340" t="s">
        <v>1006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57">
        <v>118.19</v>
      </c>
      <c r="V26" s="30"/>
    </row>
    <row r="27" spans="1:22" ht="15" customHeight="1">
      <c r="A27" s="347"/>
      <c r="B27" s="347"/>
      <c r="C27" s="350"/>
      <c r="D27" s="4" t="s">
        <v>42</v>
      </c>
      <c r="E27" s="263">
        <v>2</v>
      </c>
      <c r="F27" s="5" t="s">
        <v>601</v>
      </c>
      <c r="G27" s="353"/>
      <c r="H27" s="355"/>
      <c r="I27" s="260"/>
      <c r="J27" s="341"/>
      <c r="K27" s="341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58"/>
      <c r="V27" s="30"/>
    </row>
    <row r="28" spans="1:22" ht="17.25" customHeight="1">
      <c r="A28" s="347"/>
      <c r="B28" s="347"/>
      <c r="C28" s="350"/>
      <c r="D28" s="4" t="s">
        <v>43</v>
      </c>
      <c r="E28" s="263">
        <v>3</v>
      </c>
      <c r="F28" s="5" t="s">
        <v>602</v>
      </c>
      <c r="G28" s="353"/>
      <c r="H28" s="355"/>
      <c r="I28" s="260"/>
      <c r="J28" s="341"/>
      <c r="K28" s="341"/>
      <c r="L28" s="275"/>
      <c r="M28" s="275"/>
      <c r="N28" s="275"/>
      <c r="O28" s="275"/>
      <c r="P28" s="275">
        <v>1</v>
      </c>
      <c r="Q28" s="93"/>
      <c r="R28" s="93"/>
      <c r="S28" s="93"/>
      <c r="T28" s="91"/>
      <c r="U28" s="358"/>
      <c r="V28" s="1" t="s">
        <v>1118</v>
      </c>
    </row>
    <row r="29" spans="1:22" ht="25.5" customHeight="1">
      <c r="A29" s="348"/>
      <c r="B29" s="348"/>
      <c r="C29" s="351"/>
      <c r="D29" s="4" t="s">
        <v>44</v>
      </c>
      <c r="E29" s="263">
        <v>4</v>
      </c>
      <c r="F29" s="32" t="s">
        <v>603</v>
      </c>
      <c r="G29" s="354"/>
      <c r="H29" s="355"/>
      <c r="I29" s="260"/>
      <c r="J29" s="342"/>
      <c r="K29" s="342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59"/>
      <c r="V29" s="109"/>
    </row>
    <row r="30" spans="1:22" ht="15" customHeight="1">
      <c r="A30" s="346">
        <v>6</v>
      </c>
      <c r="B30" s="346" t="s">
        <v>417</v>
      </c>
      <c r="C30" s="349" t="s">
        <v>45</v>
      </c>
      <c r="D30" s="4" t="s">
        <v>46</v>
      </c>
      <c r="E30" s="263">
        <v>1</v>
      </c>
      <c r="F30" s="5" t="s">
        <v>604</v>
      </c>
      <c r="G30" s="356" t="s">
        <v>893</v>
      </c>
      <c r="H30" s="355">
        <v>139.51</v>
      </c>
      <c r="I30" s="260"/>
      <c r="J30" s="340" t="s">
        <v>1001</v>
      </c>
      <c r="K30" s="340" t="s">
        <v>1006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57">
        <v>31.22</v>
      </c>
      <c r="V30" s="30"/>
    </row>
    <row r="31" spans="1:22" ht="26.25" customHeight="1">
      <c r="A31" s="347"/>
      <c r="B31" s="347"/>
      <c r="C31" s="350"/>
      <c r="D31" s="4" t="s">
        <v>46</v>
      </c>
      <c r="E31" s="263">
        <v>2</v>
      </c>
      <c r="F31" s="5" t="s">
        <v>581</v>
      </c>
      <c r="G31" s="356"/>
      <c r="H31" s="355"/>
      <c r="I31" s="260"/>
      <c r="J31" s="341"/>
      <c r="K31" s="341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58"/>
      <c r="V31" s="109" t="s">
        <v>975</v>
      </c>
    </row>
    <row r="32" spans="1:22" ht="15" customHeight="1">
      <c r="A32" s="348"/>
      <c r="B32" s="348"/>
      <c r="C32" s="351"/>
      <c r="D32" s="4" t="s">
        <v>47</v>
      </c>
      <c r="E32" s="263">
        <v>3</v>
      </c>
      <c r="F32" s="5" t="s">
        <v>605</v>
      </c>
      <c r="G32" s="356"/>
      <c r="H32" s="355"/>
      <c r="I32" s="260">
        <v>1</v>
      </c>
      <c r="J32" s="342"/>
      <c r="K32" s="342"/>
      <c r="L32" s="93"/>
      <c r="M32" s="93"/>
      <c r="N32" s="93"/>
      <c r="O32" s="93"/>
      <c r="P32" s="93"/>
      <c r="Q32" s="93"/>
      <c r="R32" s="93"/>
      <c r="S32" s="93"/>
      <c r="T32" s="91"/>
      <c r="U32" s="359"/>
      <c r="V32" s="109" t="s">
        <v>880</v>
      </c>
    </row>
    <row r="33" spans="1:22" ht="14.25" customHeight="1">
      <c r="A33" s="346">
        <v>7</v>
      </c>
      <c r="B33" s="346" t="s">
        <v>418</v>
      </c>
      <c r="C33" s="349" t="s">
        <v>45</v>
      </c>
      <c r="D33" s="4" t="s">
        <v>48</v>
      </c>
      <c r="E33" s="263">
        <v>1</v>
      </c>
      <c r="F33" s="5" t="s">
        <v>606</v>
      </c>
      <c r="G33" s="356" t="s">
        <v>893</v>
      </c>
      <c r="H33" s="355">
        <v>141.09</v>
      </c>
      <c r="I33" s="260"/>
      <c r="J33" s="340" t="s">
        <v>1002</v>
      </c>
      <c r="K33" s="340" t="s">
        <v>1006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43">
        <v>49.44</v>
      </c>
      <c r="V33" s="30"/>
    </row>
    <row r="34" spans="1:22" ht="13.5" customHeight="1">
      <c r="A34" s="347"/>
      <c r="B34" s="347"/>
      <c r="C34" s="350"/>
      <c r="D34" s="4" t="s">
        <v>49</v>
      </c>
      <c r="E34" s="263">
        <v>2</v>
      </c>
      <c r="F34" s="5" t="s">
        <v>607</v>
      </c>
      <c r="G34" s="356"/>
      <c r="H34" s="355"/>
      <c r="I34" s="260"/>
      <c r="J34" s="341"/>
      <c r="K34" s="341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44"/>
      <c r="V34" s="109" t="s">
        <v>987</v>
      </c>
    </row>
    <row r="35" spans="1:22" ht="36" customHeight="1">
      <c r="A35" s="348"/>
      <c r="B35" s="348"/>
      <c r="C35" s="351"/>
      <c r="D35" s="4" t="s">
        <v>50</v>
      </c>
      <c r="E35" s="263">
        <v>3</v>
      </c>
      <c r="F35" s="5" t="s">
        <v>608</v>
      </c>
      <c r="G35" s="356"/>
      <c r="H35" s="355"/>
      <c r="I35" s="260"/>
      <c r="J35" s="342"/>
      <c r="K35" s="342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45"/>
      <c r="V35" s="30"/>
    </row>
    <row r="36" spans="1:22" ht="15" customHeight="1">
      <c r="A36" s="346">
        <v>8</v>
      </c>
      <c r="B36" s="346" t="s">
        <v>419</v>
      </c>
      <c r="C36" s="349" t="s">
        <v>45</v>
      </c>
      <c r="D36" s="4" t="s">
        <v>51</v>
      </c>
      <c r="E36" s="263">
        <v>1</v>
      </c>
      <c r="F36" s="5" t="s">
        <v>609</v>
      </c>
      <c r="G36" s="352" t="s">
        <v>893</v>
      </c>
      <c r="H36" s="355">
        <v>187.21</v>
      </c>
      <c r="I36" s="260"/>
      <c r="J36" s="340" t="s">
        <v>1001</v>
      </c>
      <c r="K36" s="340" t="s">
        <v>1006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43">
        <v>63.44</v>
      </c>
      <c r="V36" s="30"/>
    </row>
    <row r="37" spans="1:22" ht="15.75" customHeight="1">
      <c r="A37" s="347"/>
      <c r="B37" s="347"/>
      <c r="C37" s="350"/>
      <c r="D37" s="4" t="s">
        <v>52</v>
      </c>
      <c r="E37" s="263">
        <v>2</v>
      </c>
      <c r="F37" s="5" t="s">
        <v>610</v>
      </c>
      <c r="G37" s="353"/>
      <c r="H37" s="355"/>
      <c r="I37" s="260"/>
      <c r="J37" s="341"/>
      <c r="K37" s="341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44"/>
      <c r="V37" s="30"/>
    </row>
    <row r="38" spans="1:22" ht="27" customHeight="1">
      <c r="A38" s="347"/>
      <c r="B38" s="347"/>
      <c r="C38" s="350"/>
      <c r="D38" s="4" t="s">
        <v>53</v>
      </c>
      <c r="E38" s="263">
        <v>3</v>
      </c>
      <c r="F38" s="5" t="s">
        <v>582</v>
      </c>
      <c r="G38" s="353"/>
      <c r="H38" s="355"/>
      <c r="I38" s="260"/>
      <c r="J38" s="341"/>
      <c r="K38" s="341"/>
      <c r="L38" s="101"/>
      <c r="M38" s="101"/>
      <c r="N38" s="101"/>
      <c r="O38" s="167">
        <v>1</v>
      </c>
      <c r="P38" s="93"/>
      <c r="Q38" s="93"/>
      <c r="R38" s="93"/>
      <c r="S38" s="93"/>
      <c r="T38" s="91"/>
      <c r="U38" s="344"/>
      <c r="V38" s="109"/>
    </row>
    <row r="39" spans="1:22" ht="24.75" customHeight="1">
      <c r="A39" s="348"/>
      <c r="B39" s="348"/>
      <c r="C39" s="351"/>
      <c r="D39" s="4" t="s">
        <v>54</v>
      </c>
      <c r="E39" s="263">
        <v>4</v>
      </c>
      <c r="F39" s="5" t="s">
        <v>583</v>
      </c>
      <c r="G39" s="354"/>
      <c r="H39" s="355"/>
      <c r="I39" s="260"/>
      <c r="J39" s="342"/>
      <c r="K39" s="342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45"/>
      <c r="V39" s="30"/>
    </row>
    <row r="40" spans="1:22" ht="24.75" customHeight="1">
      <c r="A40" s="9"/>
      <c r="B40" s="331" t="s">
        <v>433</v>
      </c>
      <c r="C40" s="332"/>
      <c r="D40" s="333"/>
      <c r="E40" s="27">
        <f>E12+E17+E22+E25+E29+E32+E35+E39</f>
        <v>31</v>
      </c>
      <c r="F40" s="28"/>
      <c r="G40" s="152"/>
      <c r="H40" s="29">
        <f>SUM(H9:H39)</f>
        <v>1473.36</v>
      </c>
      <c r="I40" s="29">
        <f>SUM(I9:I39)</f>
        <v>6</v>
      </c>
      <c r="J40" s="29"/>
      <c r="K40" s="29"/>
      <c r="L40" s="29">
        <f>SUM(L9:L39)</f>
        <v>0</v>
      </c>
      <c r="M40" s="29">
        <f t="shared" ref="M40:U40" si="0">SUM(M9:M39)</f>
        <v>0</v>
      </c>
      <c r="N40" s="29">
        <f t="shared" si="0"/>
        <v>1</v>
      </c>
      <c r="O40" s="29">
        <f t="shared" si="0"/>
        <v>1</v>
      </c>
      <c r="P40" s="29">
        <f t="shared" si="0"/>
        <v>4</v>
      </c>
      <c r="Q40" s="29">
        <f t="shared" si="0"/>
        <v>1</v>
      </c>
      <c r="R40" s="29">
        <f t="shared" si="0"/>
        <v>1</v>
      </c>
      <c r="S40" s="29">
        <f t="shared" si="0"/>
        <v>1</v>
      </c>
      <c r="T40" s="29">
        <f t="shared" si="0"/>
        <v>16</v>
      </c>
      <c r="U40" s="29">
        <f t="shared" si="0"/>
        <v>757.73</v>
      </c>
      <c r="V40" s="115"/>
    </row>
    <row r="41" spans="1:22">
      <c r="A41" s="334" t="s">
        <v>857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6"/>
    </row>
    <row r="42" spans="1:22" ht="46.5" customHeight="1">
      <c r="A42" s="262">
        <v>1</v>
      </c>
      <c r="B42" s="263" t="s">
        <v>825</v>
      </c>
      <c r="C42" s="44" t="s">
        <v>45</v>
      </c>
      <c r="D42" s="267" t="s">
        <v>822</v>
      </c>
      <c r="E42" s="263">
        <v>1</v>
      </c>
      <c r="F42" s="86" t="s">
        <v>823</v>
      </c>
      <c r="G42" s="153" t="s">
        <v>899</v>
      </c>
      <c r="H42" s="215">
        <v>45.03</v>
      </c>
      <c r="I42" s="260"/>
      <c r="J42" s="112" t="s">
        <v>1008</v>
      </c>
      <c r="K42" s="112" t="s">
        <v>1007</v>
      </c>
      <c r="L42" s="101"/>
      <c r="M42" s="110"/>
      <c r="N42" s="101"/>
      <c r="O42" s="101"/>
      <c r="P42" s="101"/>
      <c r="Q42" s="101"/>
      <c r="R42" s="101"/>
      <c r="S42" s="101"/>
      <c r="T42" s="101">
        <v>1</v>
      </c>
      <c r="U42" s="260">
        <v>29.02</v>
      </c>
      <c r="V42" s="109" t="s">
        <v>1119</v>
      </c>
    </row>
    <row r="43" spans="1:22" ht="16.5" customHeight="1">
      <c r="A43" s="9"/>
      <c r="B43" s="337" t="s">
        <v>433</v>
      </c>
      <c r="C43" s="338"/>
      <c r="D43" s="339"/>
      <c r="E43" s="210">
        <f>E42</f>
        <v>1</v>
      </c>
      <c r="F43" s="211"/>
      <c r="G43" s="212"/>
      <c r="H43" s="213">
        <f>H42</f>
        <v>45.03</v>
      </c>
      <c r="I43" s="210">
        <f>I42</f>
        <v>0</v>
      </c>
      <c r="J43" s="210"/>
      <c r="K43" s="210"/>
      <c r="L43" s="210">
        <f>L42</f>
        <v>0</v>
      </c>
      <c r="M43" s="210">
        <f t="shared" ref="M43:U43" si="1">M42</f>
        <v>0</v>
      </c>
      <c r="N43" s="210">
        <f t="shared" si="1"/>
        <v>0</v>
      </c>
      <c r="O43" s="210">
        <f t="shared" si="1"/>
        <v>0</v>
      </c>
      <c r="P43" s="210">
        <f t="shared" si="1"/>
        <v>0</v>
      </c>
      <c r="Q43" s="210">
        <f t="shared" si="1"/>
        <v>0</v>
      </c>
      <c r="R43" s="210">
        <f t="shared" si="1"/>
        <v>0</v>
      </c>
      <c r="S43" s="276">
        <f>S42</f>
        <v>0</v>
      </c>
      <c r="T43" s="210">
        <f>T42</f>
        <v>1</v>
      </c>
      <c r="U43" s="210">
        <f t="shared" si="1"/>
        <v>29.02</v>
      </c>
      <c r="V43" s="214"/>
    </row>
  </sheetData>
  <mergeCells count="95"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A26:A29"/>
    <mergeCell ref="B26:B29"/>
    <mergeCell ref="C26:C29"/>
    <mergeCell ref="G26:G29"/>
    <mergeCell ref="H26:H29"/>
    <mergeCell ref="A30:A32"/>
    <mergeCell ref="B30:B32"/>
    <mergeCell ref="C30:C32"/>
    <mergeCell ref="G30:G32"/>
    <mergeCell ref="H30:H32"/>
    <mergeCell ref="G33:G35"/>
    <mergeCell ref="H33:H35"/>
    <mergeCell ref="J33:J35"/>
    <mergeCell ref="K26:K29"/>
    <mergeCell ref="U26:U29"/>
    <mergeCell ref="J30:J32"/>
    <mergeCell ref="K30:K32"/>
    <mergeCell ref="U30:U32"/>
    <mergeCell ref="J26:J29"/>
    <mergeCell ref="B40:D40"/>
    <mergeCell ref="A41:V41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zoomScale="82" zoomScaleNormal="82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I9" sqref="I1:I1048576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hidden="1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2" customWidth="1"/>
    <col min="21" max="21" width="10.28515625" customWidth="1"/>
    <col min="22" max="22" width="22" customWidth="1"/>
  </cols>
  <sheetData>
    <row r="1" spans="1:22" ht="15.75">
      <c r="A1" s="384" t="s">
        <v>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2" ht="15.75">
      <c r="A2" s="384" t="s">
        <v>1072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</row>
    <row r="3" spans="1:22">
      <c r="A3" s="385" t="s">
        <v>1105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6" t="str">
        <f>Summary!U3</f>
        <v>Date:-30.11.2014</v>
      </c>
      <c r="U3" s="386"/>
      <c r="V3" s="387"/>
    </row>
    <row r="4" spans="1:22" ht="48" customHeight="1">
      <c r="A4" s="388" t="s">
        <v>1123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8" t="s">
        <v>774</v>
      </c>
      <c r="P4" s="389"/>
      <c r="Q4" s="389"/>
      <c r="R4" s="389"/>
      <c r="S4" s="389"/>
      <c r="T4" s="389"/>
      <c r="U4" s="389"/>
      <c r="V4" s="390"/>
    </row>
    <row r="5" spans="1:22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0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370" t="s">
        <v>20</v>
      </c>
      <c r="V5" s="377" t="s">
        <v>14</v>
      </c>
    </row>
    <row r="6" spans="1:22" ht="17.25" customHeight="1">
      <c r="A6" s="373"/>
      <c r="B6" s="373"/>
      <c r="C6" s="373"/>
      <c r="D6" s="373"/>
      <c r="E6" s="373"/>
      <c r="F6" s="373"/>
      <c r="G6" s="371"/>
      <c r="H6" s="373"/>
      <c r="I6" s="380" t="s">
        <v>7</v>
      </c>
      <c r="J6" s="373" t="s">
        <v>995</v>
      </c>
      <c r="K6" s="373" t="s">
        <v>996</v>
      </c>
      <c r="L6" s="382" t="s">
        <v>15</v>
      </c>
      <c r="M6" s="380" t="s">
        <v>10</v>
      </c>
      <c r="N6" s="370" t="s">
        <v>9</v>
      </c>
      <c r="O6" s="391" t="s">
        <v>442</v>
      </c>
      <c r="P6" s="392"/>
      <c r="Q6" s="391" t="s">
        <v>18</v>
      </c>
      <c r="R6" s="392"/>
      <c r="S6" s="380" t="s">
        <v>13</v>
      </c>
      <c r="T6" s="370" t="s">
        <v>8</v>
      </c>
      <c r="U6" s="371"/>
      <c r="V6" s="378"/>
    </row>
    <row r="7" spans="1:22" ht="51.75" customHeight="1">
      <c r="A7" s="373"/>
      <c r="B7" s="373"/>
      <c r="C7" s="373"/>
      <c r="D7" s="373"/>
      <c r="E7" s="373"/>
      <c r="F7" s="373"/>
      <c r="G7" s="372"/>
      <c r="H7" s="373"/>
      <c r="I7" s="381"/>
      <c r="J7" s="373"/>
      <c r="K7" s="373"/>
      <c r="L7" s="383"/>
      <c r="M7" s="381"/>
      <c r="N7" s="372"/>
      <c r="O7" s="62" t="s">
        <v>11</v>
      </c>
      <c r="P7" s="62" t="s">
        <v>12</v>
      </c>
      <c r="Q7" s="62" t="s">
        <v>11</v>
      </c>
      <c r="R7" s="63" t="s">
        <v>12</v>
      </c>
      <c r="S7" s="381"/>
      <c r="T7" s="372"/>
      <c r="U7" s="372"/>
      <c r="V7" s="379"/>
    </row>
    <row r="8" spans="1:22" ht="15" customHeight="1">
      <c r="A8" s="367" t="s">
        <v>876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</row>
    <row r="9" spans="1:22" ht="18" customHeight="1">
      <c r="A9" s="346">
        <v>1</v>
      </c>
      <c r="B9" s="346" t="s">
        <v>420</v>
      </c>
      <c r="C9" s="349" t="s">
        <v>55</v>
      </c>
      <c r="D9" s="4" t="s">
        <v>55</v>
      </c>
      <c r="E9" s="107">
        <v>1</v>
      </c>
      <c r="F9" s="5" t="s">
        <v>611</v>
      </c>
      <c r="G9" s="402" t="s">
        <v>894</v>
      </c>
      <c r="H9" s="355">
        <v>187.37</v>
      </c>
      <c r="I9" s="248"/>
      <c r="J9" s="340" t="s">
        <v>1003</v>
      </c>
      <c r="K9" s="340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57">
        <v>160.63</v>
      </c>
      <c r="V9" s="30"/>
    </row>
    <row r="10" spans="1:22" ht="15" customHeight="1">
      <c r="A10" s="347"/>
      <c r="B10" s="347"/>
      <c r="C10" s="350"/>
      <c r="D10" s="4" t="s">
        <v>56</v>
      </c>
      <c r="E10" s="107">
        <v>2</v>
      </c>
      <c r="F10" s="5" t="s">
        <v>612</v>
      </c>
      <c r="G10" s="403"/>
      <c r="H10" s="355"/>
      <c r="I10" s="248"/>
      <c r="J10" s="341"/>
      <c r="K10" s="341"/>
      <c r="L10" s="101"/>
      <c r="M10" s="101"/>
      <c r="N10" s="101"/>
      <c r="O10" s="101"/>
      <c r="P10" s="101"/>
      <c r="Q10" s="101"/>
      <c r="R10" s="101"/>
      <c r="S10" s="101"/>
      <c r="T10" s="92">
        <v>1</v>
      </c>
      <c r="U10" s="358"/>
      <c r="V10" s="109"/>
    </row>
    <row r="11" spans="1:22" ht="15" customHeight="1">
      <c r="A11" s="347"/>
      <c r="B11" s="347"/>
      <c r="C11" s="350"/>
      <c r="D11" s="4" t="s">
        <v>57</v>
      </c>
      <c r="E11" s="107">
        <v>3</v>
      </c>
      <c r="F11" s="5" t="s">
        <v>613</v>
      </c>
      <c r="G11" s="403"/>
      <c r="H11" s="355"/>
      <c r="I11" s="248"/>
      <c r="J11" s="341"/>
      <c r="K11" s="341"/>
      <c r="L11" s="101"/>
      <c r="M11" s="101"/>
      <c r="N11" s="101"/>
      <c r="O11" s="101"/>
      <c r="P11" s="101"/>
      <c r="Q11" s="101"/>
      <c r="R11" s="101"/>
      <c r="S11" s="101"/>
      <c r="T11" s="92">
        <v>1</v>
      </c>
      <c r="U11" s="358"/>
      <c r="V11" s="61"/>
    </row>
    <row r="12" spans="1:22" ht="15" customHeight="1">
      <c r="A12" s="348"/>
      <c r="B12" s="348"/>
      <c r="C12" s="351"/>
      <c r="D12" s="4" t="s">
        <v>58</v>
      </c>
      <c r="E12" s="107">
        <v>4</v>
      </c>
      <c r="F12" s="5" t="s">
        <v>614</v>
      </c>
      <c r="G12" s="404"/>
      <c r="H12" s="355"/>
      <c r="I12" s="248"/>
      <c r="J12" s="342"/>
      <c r="K12" s="342"/>
      <c r="L12" s="101"/>
      <c r="M12" s="101"/>
      <c r="N12" s="101"/>
      <c r="O12" s="101"/>
      <c r="P12" s="101"/>
      <c r="Q12" s="101"/>
      <c r="R12" s="101"/>
      <c r="S12" s="101"/>
      <c r="T12" s="92">
        <v>1</v>
      </c>
      <c r="U12" s="359"/>
      <c r="V12" s="61"/>
    </row>
    <row r="13" spans="1:22" ht="25.5">
      <c r="A13" s="346">
        <v>2</v>
      </c>
      <c r="B13" s="405" t="s">
        <v>425</v>
      </c>
      <c r="C13" s="349" t="s">
        <v>55</v>
      </c>
      <c r="D13" s="4" t="s">
        <v>59</v>
      </c>
      <c r="E13" s="107">
        <v>1</v>
      </c>
      <c r="F13" s="5" t="s">
        <v>615</v>
      </c>
      <c r="G13" s="352" t="s">
        <v>895</v>
      </c>
      <c r="H13" s="400">
        <v>186.1</v>
      </c>
      <c r="I13" s="248"/>
      <c r="J13" s="340" t="s">
        <v>998</v>
      </c>
      <c r="K13" s="340" t="s">
        <v>1006</v>
      </c>
      <c r="L13" s="101"/>
      <c r="M13" s="101"/>
      <c r="N13" s="101"/>
      <c r="O13" s="101"/>
      <c r="P13" s="101"/>
      <c r="Q13" s="101"/>
      <c r="R13" s="101"/>
      <c r="S13" s="101"/>
      <c r="T13" s="101">
        <v>1</v>
      </c>
      <c r="U13" s="357">
        <v>83.76</v>
      </c>
      <c r="V13" s="37"/>
    </row>
    <row r="14" spans="1:22" ht="15" customHeight="1">
      <c r="A14" s="347"/>
      <c r="B14" s="406"/>
      <c r="C14" s="350"/>
      <c r="D14" s="4" t="s">
        <v>60</v>
      </c>
      <c r="E14" s="107">
        <v>2</v>
      </c>
      <c r="F14" s="32" t="s">
        <v>616</v>
      </c>
      <c r="G14" s="353"/>
      <c r="H14" s="408"/>
      <c r="I14" s="248"/>
      <c r="J14" s="341"/>
      <c r="K14" s="341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58"/>
      <c r="V14" s="109"/>
    </row>
    <row r="15" spans="1:22" ht="15.75" customHeight="1">
      <c r="A15" s="347"/>
      <c r="B15" s="406"/>
      <c r="C15" s="350"/>
      <c r="D15" s="4" t="s">
        <v>61</v>
      </c>
      <c r="E15" s="107">
        <v>3</v>
      </c>
      <c r="F15" s="5" t="s">
        <v>617</v>
      </c>
      <c r="G15" s="353"/>
      <c r="H15" s="408"/>
      <c r="I15" s="248">
        <v>1</v>
      </c>
      <c r="J15" s="341"/>
      <c r="K15" s="341"/>
      <c r="L15" s="93"/>
      <c r="M15" s="93"/>
      <c r="N15" s="93"/>
      <c r="O15" s="93"/>
      <c r="P15" s="93"/>
      <c r="Q15" s="93"/>
      <c r="R15" s="93"/>
      <c r="S15" s="93"/>
      <c r="T15" s="91"/>
      <c r="U15" s="358"/>
      <c r="V15" s="30" t="s">
        <v>782</v>
      </c>
    </row>
    <row r="16" spans="1:22" ht="15" customHeight="1">
      <c r="A16" s="348"/>
      <c r="B16" s="407"/>
      <c r="C16" s="351"/>
      <c r="D16" s="4" t="s">
        <v>62</v>
      </c>
      <c r="E16" s="107">
        <v>4</v>
      </c>
      <c r="F16" s="32" t="s">
        <v>618</v>
      </c>
      <c r="G16" s="354"/>
      <c r="H16" s="401"/>
      <c r="I16" s="248"/>
      <c r="J16" s="342"/>
      <c r="K16" s="342"/>
      <c r="L16" s="101"/>
      <c r="M16" s="101"/>
      <c r="N16" s="101"/>
      <c r="O16" s="101"/>
      <c r="P16" s="101"/>
      <c r="Q16" s="101"/>
      <c r="R16" s="101">
        <v>1</v>
      </c>
      <c r="S16" s="93"/>
      <c r="T16" s="91"/>
      <c r="U16" s="359"/>
      <c r="V16" s="30" t="s">
        <v>1077</v>
      </c>
    </row>
    <row r="17" spans="1:22" ht="15" customHeight="1">
      <c r="A17" s="346">
        <v>3</v>
      </c>
      <c r="B17" s="346" t="s">
        <v>424</v>
      </c>
      <c r="C17" s="349" t="s">
        <v>63</v>
      </c>
      <c r="D17" s="4" t="s">
        <v>64</v>
      </c>
      <c r="E17" s="107">
        <v>1</v>
      </c>
      <c r="F17" s="32" t="s">
        <v>619</v>
      </c>
      <c r="G17" s="352" t="s">
        <v>896</v>
      </c>
      <c r="H17" s="409">
        <v>183.57</v>
      </c>
      <c r="I17" s="248"/>
      <c r="J17" s="340" t="s">
        <v>1004</v>
      </c>
      <c r="K17" s="340" t="s">
        <v>1006</v>
      </c>
      <c r="L17" s="101"/>
      <c r="M17" s="101"/>
      <c r="N17" s="101"/>
      <c r="O17" s="101"/>
      <c r="P17" s="101"/>
      <c r="Q17" s="101"/>
      <c r="R17" s="101"/>
      <c r="S17" s="101"/>
      <c r="T17" s="92">
        <v>1</v>
      </c>
      <c r="U17" s="343">
        <v>155.86000000000001</v>
      </c>
      <c r="V17" s="30"/>
    </row>
    <row r="18" spans="1:22" ht="15" customHeight="1">
      <c r="A18" s="347"/>
      <c r="B18" s="347"/>
      <c r="C18" s="350"/>
      <c r="D18" s="4" t="s">
        <v>65</v>
      </c>
      <c r="E18" s="107">
        <v>2</v>
      </c>
      <c r="F18" s="32" t="s">
        <v>620</v>
      </c>
      <c r="G18" s="353"/>
      <c r="H18" s="410"/>
      <c r="I18" s="248"/>
      <c r="J18" s="341"/>
      <c r="K18" s="341"/>
      <c r="L18" s="101"/>
      <c r="M18" s="101"/>
      <c r="N18" s="101"/>
      <c r="O18" s="101"/>
      <c r="P18" s="101"/>
      <c r="Q18" s="101"/>
      <c r="R18" s="101"/>
      <c r="S18" s="101"/>
      <c r="T18" s="92">
        <v>1</v>
      </c>
      <c r="U18" s="344"/>
      <c r="V18" s="30"/>
    </row>
    <row r="19" spans="1:22" ht="24.75" customHeight="1">
      <c r="A19" s="347"/>
      <c r="B19" s="347"/>
      <c r="C19" s="350"/>
      <c r="D19" s="4" t="s">
        <v>66</v>
      </c>
      <c r="E19" s="107">
        <v>3</v>
      </c>
      <c r="F19" s="5" t="s">
        <v>584</v>
      </c>
      <c r="G19" s="353"/>
      <c r="H19" s="410"/>
      <c r="I19" s="251"/>
      <c r="J19" s="341"/>
      <c r="K19" s="341"/>
      <c r="L19" s="110"/>
      <c r="M19" s="101"/>
      <c r="N19" s="101"/>
      <c r="O19" s="101"/>
      <c r="P19" s="101"/>
      <c r="Q19" s="101"/>
      <c r="R19" s="101"/>
      <c r="S19" s="101"/>
      <c r="T19" s="92">
        <v>1</v>
      </c>
      <c r="U19" s="344"/>
      <c r="V19" s="109"/>
    </row>
    <row r="20" spans="1:22" ht="24" customHeight="1">
      <c r="A20" s="348"/>
      <c r="B20" s="348"/>
      <c r="C20" s="351"/>
      <c r="D20" s="4" t="s">
        <v>67</v>
      </c>
      <c r="E20" s="107">
        <v>4</v>
      </c>
      <c r="F20" s="32" t="s">
        <v>621</v>
      </c>
      <c r="G20" s="354"/>
      <c r="H20" s="411"/>
      <c r="I20" s="251"/>
      <c r="J20" s="342"/>
      <c r="K20" s="342"/>
      <c r="L20" s="110"/>
      <c r="M20" s="101"/>
      <c r="N20" s="101"/>
      <c r="O20" s="101"/>
      <c r="P20" s="101"/>
      <c r="Q20" s="101"/>
      <c r="R20" s="101"/>
      <c r="S20" s="101"/>
      <c r="T20" s="92">
        <v>1</v>
      </c>
      <c r="U20" s="345"/>
      <c r="V20" s="30"/>
    </row>
    <row r="21" spans="1:22" ht="18.75" customHeight="1">
      <c r="A21" s="346">
        <v>4</v>
      </c>
      <c r="B21" s="346" t="s">
        <v>423</v>
      </c>
      <c r="C21" s="349" t="s">
        <v>63</v>
      </c>
      <c r="D21" s="4" t="s">
        <v>68</v>
      </c>
      <c r="E21" s="107">
        <v>1</v>
      </c>
      <c r="F21" s="32" t="s">
        <v>622</v>
      </c>
      <c r="G21" s="352" t="s">
        <v>1069</v>
      </c>
      <c r="H21" s="400">
        <v>91.1</v>
      </c>
      <c r="I21" s="248"/>
      <c r="J21" s="340" t="s">
        <v>997</v>
      </c>
      <c r="K21" s="340" t="s">
        <v>1006</v>
      </c>
      <c r="L21" s="101"/>
      <c r="M21" s="101"/>
      <c r="N21" s="101"/>
      <c r="O21" s="101"/>
      <c r="P21" s="101"/>
      <c r="Q21" s="101"/>
      <c r="R21" s="101"/>
      <c r="S21" s="101"/>
      <c r="T21" s="92">
        <v>1</v>
      </c>
      <c r="U21" s="357">
        <v>73.459999999999994</v>
      </c>
      <c r="V21" s="30"/>
    </row>
    <row r="22" spans="1:22" ht="30.75" customHeight="1">
      <c r="A22" s="348"/>
      <c r="B22" s="348"/>
      <c r="C22" s="351"/>
      <c r="D22" s="4" t="s">
        <v>69</v>
      </c>
      <c r="E22" s="107">
        <v>2</v>
      </c>
      <c r="F22" s="5" t="s">
        <v>623</v>
      </c>
      <c r="G22" s="354"/>
      <c r="H22" s="401"/>
      <c r="I22" s="251"/>
      <c r="J22" s="342"/>
      <c r="K22" s="342"/>
      <c r="L22" s="110"/>
      <c r="M22" s="101"/>
      <c r="N22" s="101"/>
      <c r="O22" s="101"/>
      <c r="P22" s="101"/>
      <c r="Q22" s="101"/>
      <c r="R22" s="101"/>
      <c r="S22" s="101"/>
      <c r="T22" s="92">
        <v>1</v>
      </c>
      <c r="U22" s="359"/>
      <c r="V22" s="109"/>
    </row>
    <row r="23" spans="1:22" ht="15" customHeight="1">
      <c r="A23" s="346">
        <v>5</v>
      </c>
      <c r="B23" s="346" t="s">
        <v>422</v>
      </c>
      <c r="C23" s="349" t="s">
        <v>70</v>
      </c>
      <c r="D23" s="4" t="s">
        <v>71</v>
      </c>
      <c r="E23" s="107">
        <v>1</v>
      </c>
      <c r="F23" s="32" t="s">
        <v>624</v>
      </c>
      <c r="G23" s="414" t="s">
        <v>897</v>
      </c>
      <c r="H23" s="409">
        <v>179.49</v>
      </c>
      <c r="I23" s="251"/>
      <c r="J23" s="360" t="s">
        <v>1005</v>
      </c>
      <c r="K23" s="360" t="s">
        <v>1006</v>
      </c>
      <c r="L23" s="110"/>
      <c r="M23" s="101"/>
      <c r="N23" s="101"/>
      <c r="O23" s="101"/>
      <c r="P23" s="101"/>
      <c r="Q23" s="101"/>
      <c r="R23" s="101"/>
      <c r="S23" s="101">
        <v>1</v>
      </c>
      <c r="T23" s="91"/>
      <c r="U23" s="357">
        <v>112.73</v>
      </c>
      <c r="V23" s="37"/>
    </row>
    <row r="24" spans="1:22" ht="59.25" customHeight="1">
      <c r="A24" s="347"/>
      <c r="B24" s="347"/>
      <c r="C24" s="350"/>
      <c r="D24" s="4" t="s">
        <v>72</v>
      </c>
      <c r="E24" s="107">
        <v>2</v>
      </c>
      <c r="F24" s="32" t="s">
        <v>625</v>
      </c>
      <c r="G24" s="414"/>
      <c r="H24" s="410"/>
      <c r="I24" s="248">
        <v>1</v>
      </c>
      <c r="J24" s="361"/>
      <c r="K24" s="361"/>
      <c r="L24" s="113"/>
      <c r="M24" s="93"/>
      <c r="N24" s="93"/>
      <c r="O24" s="93"/>
      <c r="P24" s="93"/>
      <c r="Q24" s="93"/>
      <c r="R24" s="93"/>
      <c r="S24" s="93"/>
      <c r="T24" s="91"/>
      <c r="U24" s="358"/>
      <c r="V24" s="114" t="s">
        <v>778</v>
      </c>
    </row>
    <row r="25" spans="1:22" ht="14.25" customHeight="1">
      <c r="A25" s="347"/>
      <c r="B25" s="347"/>
      <c r="C25" s="350"/>
      <c r="D25" s="4" t="s">
        <v>73</v>
      </c>
      <c r="E25" s="107">
        <v>3</v>
      </c>
      <c r="F25" s="32" t="s">
        <v>626</v>
      </c>
      <c r="G25" s="414"/>
      <c r="H25" s="410"/>
      <c r="I25" s="248"/>
      <c r="J25" s="361"/>
      <c r="K25" s="361"/>
      <c r="L25" s="101"/>
      <c r="M25" s="108"/>
      <c r="N25" s="101"/>
      <c r="O25" s="101"/>
      <c r="P25" s="101"/>
      <c r="Q25" s="101"/>
      <c r="R25" s="101"/>
      <c r="S25" s="101"/>
      <c r="T25" s="92">
        <v>1</v>
      </c>
      <c r="U25" s="358"/>
      <c r="V25" s="109"/>
    </row>
    <row r="26" spans="1:22" ht="14.25" customHeight="1">
      <c r="A26" s="348"/>
      <c r="B26" s="348"/>
      <c r="C26" s="351"/>
      <c r="D26" s="4" t="s">
        <v>74</v>
      </c>
      <c r="E26" s="107">
        <v>4</v>
      </c>
      <c r="F26" s="32" t="s">
        <v>627</v>
      </c>
      <c r="G26" s="414"/>
      <c r="H26" s="411"/>
      <c r="I26" s="248"/>
      <c r="J26" s="362"/>
      <c r="K26" s="362"/>
      <c r="L26" s="101"/>
      <c r="M26" s="110"/>
      <c r="N26" s="101"/>
      <c r="O26" s="101"/>
      <c r="P26" s="101"/>
      <c r="Q26" s="101"/>
      <c r="R26" s="101"/>
      <c r="S26" s="101"/>
      <c r="T26" s="92">
        <v>1</v>
      </c>
      <c r="U26" s="359"/>
      <c r="V26" s="30"/>
    </row>
    <row r="27" spans="1:22" ht="15" customHeight="1">
      <c r="A27" s="346">
        <v>6</v>
      </c>
      <c r="B27" s="346" t="s">
        <v>421</v>
      </c>
      <c r="C27" s="349" t="s">
        <v>70</v>
      </c>
      <c r="D27" s="4" t="s">
        <v>143</v>
      </c>
      <c r="E27" s="107">
        <v>1</v>
      </c>
      <c r="F27" s="32" t="s">
        <v>628</v>
      </c>
      <c r="G27" s="352" t="s">
        <v>898</v>
      </c>
      <c r="H27" s="409">
        <v>181.12</v>
      </c>
      <c r="I27" s="253"/>
      <c r="J27" s="393" t="s">
        <v>997</v>
      </c>
      <c r="K27" s="394" t="s">
        <v>1006</v>
      </c>
      <c r="L27" s="101"/>
      <c r="M27" s="108"/>
      <c r="N27" s="101"/>
      <c r="O27" s="101"/>
      <c r="P27" s="101"/>
      <c r="Q27" s="101"/>
      <c r="R27" s="101"/>
      <c r="S27" s="101"/>
      <c r="T27" s="92">
        <v>1</v>
      </c>
      <c r="U27" s="397">
        <v>153.5</v>
      </c>
      <c r="V27" s="30"/>
    </row>
    <row r="28" spans="1:22" ht="13.5" customHeight="1">
      <c r="A28" s="347"/>
      <c r="B28" s="347"/>
      <c r="C28" s="350"/>
      <c r="D28" s="4" t="s">
        <v>144</v>
      </c>
      <c r="E28" s="107">
        <v>2</v>
      </c>
      <c r="F28" s="32" t="s">
        <v>629</v>
      </c>
      <c r="G28" s="412"/>
      <c r="H28" s="410"/>
      <c r="I28" s="253"/>
      <c r="J28" s="393"/>
      <c r="K28" s="395"/>
      <c r="L28" s="101"/>
      <c r="M28" s="101"/>
      <c r="N28" s="101"/>
      <c r="O28" s="101"/>
      <c r="P28" s="101"/>
      <c r="Q28" s="101"/>
      <c r="R28" s="101"/>
      <c r="S28" s="101"/>
      <c r="T28" s="92">
        <v>1</v>
      </c>
      <c r="U28" s="398"/>
      <c r="V28" s="109"/>
    </row>
    <row r="29" spans="1:22" ht="15" customHeight="1">
      <c r="A29" s="347"/>
      <c r="B29" s="347"/>
      <c r="C29" s="350"/>
      <c r="D29" s="4" t="s">
        <v>145</v>
      </c>
      <c r="E29" s="107">
        <v>3</v>
      </c>
      <c r="F29" s="5" t="s">
        <v>630</v>
      </c>
      <c r="G29" s="412"/>
      <c r="H29" s="410"/>
      <c r="I29" s="253"/>
      <c r="J29" s="393"/>
      <c r="K29" s="395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98"/>
      <c r="V29" s="30"/>
    </row>
    <row r="30" spans="1:22" ht="30.75" customHeight="1">
      <c r="A30" s="348"/>
      <c r="B30" s="348"/>
      <c r="C30" s="351"/>
      <c r="D30" s="4" t="s">
        <v>146</v>
      </c>
      <c r="E30" s="107">
        <v>4</v>
      </c>
      <c r="F30" s="32" t="s">
        <v>631</v>
      </c>
      <c r="G30" s="413"/>
      <c r="H30" s="411"/>
      <c r="I30" s="252"/>
      <c r="J30" s="393"/>
      <c r="K30" s="396"/>
      <c r="L30" s="108"/>
      <c r="M30" s="101"/>
      <c r="N30" s="101"/>
      <c r="O30" s="101"/>
      <c r="P30" s="101"/>
      <c r="Q30" s="101"/>
      <c r="R30" s="101"/>
      <c r="S30" s="101"/>
      <c r="T30" s="92">
        <v>1</v>
      </c>
      <c r="U30" s="399"/>
      <c r="V30" s="37"/>
    </row>
    <row r="31" spans="1:22" ht="24.75" customHeight="1">
      <c r="A31" s="9"/>
      <c r="B31" s="331" t="s">
        <v>433</v>
      </c>
      <c r="C31" s="332"/>
      <c r="D31" s="333"/>
      <c r="E31" s="27">
        <f>E12+E16+E20+E22+E26+E30</f>
        <v>22</v>
      </c>
      <c r="F31" s="28"/>
      <c r="G31" s="152"/>
      <c r="H31" s="29">
        <f>SUM(H9:H30)</f>
        <v>1008.75</v>
      </c>
      <c r="I31" s="29">
        <f>SUM(I9:I30)</f>
        <v>2</v>
      </c>
      <c r="J31" s="29"/>
      <c r="K31" s="29"/>
      <c r="L31" s="29">
        <f>SUM(L9:L30)</f>
        <v>0</v>
      </c>
      <c r="M31" s="29">
        <f t="shared" ref="M31:U31" si="0">SUM(M9:M30)</f>
        <v>0</v>
      </c>
      <c r="N31" s="29">
        <f t="shared" si="0"/>
        <v>0</v>
      </c>
      <c r="O31" s="29">
        <f t="shared" si="0"/>
        <v>0</v>
      </c>
      <c r="P31" s="29">
        <f t="shared" si="0"/>
        <v>0</v>
      </c>
      <c r="Q31" s="29">
        <f t="shared" si="0"/>
        <v>0</v>
      </c>
      <c r="R31" s="29">
        <f t="shared" si="0"/>
        <v>1</v>
      </c>
      <c r="S31" s="29">
        <f t="shared" si="0"/>
        <v>1</v>
      </c>
      <c r="T31" s="29">
        <f t="shared" si="0"/>
        <v>18</v>
      </c>
      <c r="U31" s="29">
        <f t="shared" si="0"/>
        <v>739.93999999999994</v>
      </c>
      <c r="V31" s="115"/>
    </row>
    <row r="32" spans="1:22">
      <c r="A32" s="334" t="s">
        <v>857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6"/>
    </row>
    <row r="33" spans="1:22" ht="48.75" customHeight="1">
      <c r="A33" s="106">
        <v>1</v>
      </c>
      <c r="B33" s="208" t="s">
        <v>824</v>
      </c>
      <c r="C33" s="44" t="s">
        <v>70</v>
      </c>
      <c r="D33" s="45" t="s">
        <v>144</v>
      </c>
      <c r="E33" s="208">
        <v>1</v>
      </c>
      <c r="F33" s="86" t="s">
        <v>874</v>
      </c>
      <c r="G33" s="153" t="s">
        <v>899</v>
      </c>
      <c r="H33" s="215">
        <v>43.98</v>
      </c>
      <c r="I33" s="251">
        <v>1</v>
      </c>
      <c r="J33" s="112" t="s">
        <v>1008</v>
      </c>
      <c r="K33" s="112" t="s">
        <v>1007</v>
      </c>
      <c r="L33" s="113"/>
      <c r="M33" s="93"/>
      <c r="N33" s="93"/>
      <c r="O33" s="93"/>
      <c r="P33" s="93"/>
      <c r="Q33" s="93"/>
      <c r="R33" s="93"/>
      <c r="S33" s="93"/>
      <c r="T33" s="91"/>
      <c r="U33" s="207"/>
      <c r="V33" s="116" t="s">
        <v>1078</v>
      </c>
    </row>
    <row r="34" spans="1:22" ht="16.5" customHeight="1">
      <c r="A34" s="9"/>
      <c r="B34" s="337" t="s">
        <v>433</v>
      </c>
      <c r="C34" s="338"/>
      <c r="D34" s="339"/>
      <c r="E34" s="210">
        <f>E33</f>
        <v>1</v>
      </c>
      <c r="F34" s="211"/>
      <c r="G34" s="212"/>
      <c r="H34" s="213">
        <f>SUM(H33:H33)</f>
        <v>43.98</v>
      </c>
      <c r="I34" s="210">
        <f>SUM(I33:I33)</f>
        <v>1</v>
      </c>
      <c r="J34" s="210"/>
      <c r="K34" s="210"/>
      <c r="L34" s="210">
        <f>SUM(L33:L33)</f>
        <v>0</v>
      </c>
      <c r="M34" s="210">
        <f t="shared" ref="M34:U34" si="1">SUM(M33:M33)</f>
        <v>0</v>
      </c>
      <c r="N34" s="210">
        <f t="shared" si="1"/>
        <v>0</v>
      </c>
      <c r="O34" s="210">
        <f t="shared" si="1"/>
        <v>0</v>
      </c>
      <c r="P34" s="210">
        <f t="shared" si="1"/>
        <v>0</v>
      </c>
      <c r="Q34" s="210">
        <f t="shared" si="1"/>
        <v>0</v>
      </c>
      <c r="R34" s="210">
        <f t="shared" si="1"/>
        <v>0</v>
      </c>
      <c r="S34" s="210">
        <f t="shared" si="1"/>
        <v>0</v>
      </c>
      <c r="T34" s="210">
        <f t="shared" si="1"/>
        <v>0</v>
      </c>
      <c r="U34" s="210">
        <f t="shared" si="1"/>
        <v>0</v>
      </c>
      <c r="V34" s="214"/>
    </row>
  </sheetData>
  <mergeCells count="79"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  <mergeCell ref="A17:A20"/>
    <mergeCell ref="B17:B20"/>
    <mergeCell ref="H17:H20"/>
    <mergeCell ref="G17:G20"/>
    <mergeCell ref="C13:C16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2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workbookViewId="0">
      <pane xSplit="1" ySplit="7" topLeftCell="B40" activePane="bottomRight" state="frozen"/>
      <selection pane="topRight" activeCell="B1" sqref="B1"/>
      <selection pane="bottomLeft" activeCell="A8" sqref="A8"/>
      <selection pane="bottomRight" activeCell="U44" sqref="U44"/>
    </sheetView>
  </sheetViews>
  <sheetFormatPr defaultRowHeight="15"/>
  <cols>
    <col min="1" max="1" width="3.85546875" customWidth="1"/>
    <col min="2" max="2" width="8" customWidth="1"/>
    <col min="3" max="3" width="8.5703125" customWidth="1"/>
    <col min="4" max="4" width="9.7109375" customWidth="1"/>
    <col min="5" max="5" width="4.140625" style="182" customWidth="1"/>
    <col min="6" max="6" width="17.7109375" customWidth="1"/>
    <col min="7" max="7" width="19.42578125" style="154" customWidth="1"/>
    <col min="8" max="8" width="9.42578125" style="182" customWidth="1"/>
    <col min="9" max="9" width="4.7109375" style="182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5" ht="17.25" customHeight="1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5" ht="18.75" customHeight="1">
      <c r="A3" s="385" t="s">
        <v>1070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238" t="str">
        <f>Summary!U3</f>
        <v>Date:-30.11.2014</v>
      </c>
      <c r="V3" s="239"/>
      <c r="Y3" s="10"/>
    </row>
    <row r="4" spans="1:25" ht="51.75" customHeight="1">
      <c r="A4" s="443" t="s">
        <v>1083</v>
      </c>
      <c r="B4" s="444"/>
      <c r="C4" s="444"/>
      <c r="D4" s="444"/>
      <c r="E4" s="444"/>
      <c r="F4" s="444"/>
      <c r="G4" s="445"/>
      <c r="H4" s="388" t="s">
        <v>776</v>
      </c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90"/>
    </row>
    <row r="5" spans="1:25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0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440" t="s">
        <v>20</v>
      </c>
      <c r="V5" s="377" t="s">
        <v>14</v>
      </c>
    </row>
    <row r="6" spans="1:25" ht="24" customHeight="1">
      <c r="A6" s="373"/>
      <c r="B6" s="373"/>
      <c r="C6" s="373"/>
      <c r="D6" s="373"/>
      <c r="E6" s="373"/>
      <c r="F6" s="373"/>
      <c r="G6" s="371"/>
      <c r="H6" s="373"/>
      <c r="I6" s="380" t="s">
        <v>7</v>
      </c>
      <c r="J6" s="373" t="s">
        <v>995</v>
      </c>
      <c r="K6" s="373" t="s">
        <v>996</v>
      </c>
      <c r="L6" s="432" t="s">
        <v>15</v>
      </c>
      <c r="M6" s="434" t="s">
        <v>10</v>
      </c>
      <c r="N6" s="370" t="s">
        <v>9</v>
      </c>
      <c r="O6" s="457" t="s">
        <v>17</v>
      </c>
      <c r="P6" s="458"/>
      <c r="Q6" s="438" t="s">
        <v>18</v>
      </c>
      <c r="R6" s="439"/>
      <c r="S6" s="459" t="s">
        <v>13</v>
      </c>
      <c r="T6" s="436" t="s">
        <v>8</v>
      </c>
      <c r="U6" s="441"/>
      <c r="V6" s="378"/>
    </row>
    <row r="7" spans="1:25" ht="24.75" customHeight="1">
      <c r="A7" s="373"/>
      <c r="B7" s="373"/>
      <c r="C7" s="373"/>
      <c r="D7" s="373"/>
      <c r="E7" s="373"/>
      <c r="F7" s="373"/>
      <c r="G7" s="372"/>
      <c r="H7" s="373"/>
      <c r="I7" s="381"/>
      <c r="J7" s="373"/>
      <c r="K7" s="373"/>
      <c r="L7" s="433"/>
      <c r="M7" s="435"/>
      <c r="N7" s="372"/>
      <c r="O7" s="14" t="s">
        <v>11</v>
      </c>
      <c r="P7" s="14" t="s">
        <v>12</v>
      </c>
      <c r="Q7" s="14" t="s">
        <v>11</v>
      </c>
      <c r="R7" s="14" t="s">
        <v>12</v>
      </c>
      <c r="S7" s="460"/>
      <c r="T7" s="437"/>
      <c r="U7" s="442"/>
      <c r="V7" s="379"/>
    </row>
    <row r="8" spans="1:25" ht="17.25" customHeight="1">
      <c r="A8" s="429" t="s">
        <v>876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1"/>
    </row>
    <row r="9" spans="1:25" ht="16.5" customHeight="1">
      <c r="A9" s="346">
        <v>1</v>
      </c>
      <c r="B9" s="346" t="s">
        <v>86</v>
      </c>
      <c r="C9" s="450" t="s">
        <v>195</v>
      </c>
      <c r="D9" s="2" t="s">
        <v>195</v>
      </c>
      <c r="E9" s="192">
        <v>1</v>
      </c>
      <c r="F9" s="34" t="s">
        <v>645</v>
      </c>
      <c r="G9" s="414" t="s">
        <v>882</v>
      </c>
      <c r="H9" s="346">
        <v>171.95</v>
      </c>
      <c r="I9" s="232"/>
      <c r="J9" s="419"/>
      <c r="K9" s="419"/>
      <c r="L9" s="90"/>
      <c r="M9" s="90"/>
      <c r="N9" s="90"/>
      <c r="O9" s="88"/>
      <c r="P9" s="88"/>
      <c r="Q9" s="88"/>
      <c r="R9" s="88"/>
      <c r="S9" s="88"/>
      <c r="T9" s="88">
        <v>1</v>
      </c>
      <c r="U9" s="346">
        <v>112.65</v>
      </c>
      <c r="V9" s="36"/>
    </row>
    <row r="10" spans="1:25" ht="19.5" customHeight="1">
      <c r="A10" s="347"/>
      <c r="B10" s="347"/>
      <c r="C10" s="451"/>
      <c r="D10" s="2" t="s">
        <v>196</v>
      </c>
      <c r="E10" s="192">
        <v>2</v>
      </c>
      <c r="F10" s="34" t="s">
        <v>644</v>
      </c>
      <c r="G10" s="414"/>
      <c r="H10" s="347"/>
      <c r="I10" s="232"/>
      <c r="J10" s="420"/>
      <c r="K10" s="420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47"/>
      <c r="V10" s="36"/>
    </row>
    <row r="11" spans="1:25" ht="25.5" customHeight="1">
      <c r="A11" s="347"/>
      <c r="B11" s="347"/>
      <c r="C11" s="451"/>
      <c r="D11" s="2" t="s">
        <v>197</v>
      </c>
      <c r="E11" s="192">
        <v>3</v>
      </c>
      <c r="F11" s="34" t="s">
        <v>646</v>
      </c>
      <c r="G11" s="414"/>
      <c r="H11" s="347"/>
      <c r="I11" s="232"/>
      <c r="J11" s="420"/>
      <c r="K11" s="420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47"/>
      <c r="V11" s="36" t="s">
        <v>1055</v>
      </c>
    </row>
    <row r="12" spans="1:25" ht="27" customHeight="1">
      <c r="A12" s="348"/>
      <c r="B12" s="348"/>
      <c r="C12" s="452"/>
      <c r="D12" s="2" t="s">
        <v>198</v>
      </c>
      <c r="E12" s="192">
        <v>4</v>
      </c>
      <c r="F12" s="2" t="s">
        <v>647</v>
      </c>
      <c r="G12" s="414"/>
      <c r="H12" s="348"/>
      <c r="I12" s="236">
        <v>1</v>
      </c>
      <c r="J12" s="421"/>
      <c r="K12" s="421"/>
      <c r="L12" s="87"/>
      <c r="M12" s="87"/>
      <c r="N12" s="87"/>
      <c r="O12" s="87"/>
      <c r="P12" s="87"/>
      <c r="Q12" s="87"/>
      <c r="R12" s="87"/>
      <c r="S12" s="87"/>
      <c r="T12" s="87"/>
      <c r="U12" s="348"/>
      <c r="V12" s="36" t="s">
        <v>443</v>
      </c>
    </row>
    <row r="13" spans="1:25" ht="16.5" customHeight="1">
      <c r="A13" s="346">
        <v>2</v>
      </c>
      <c r="B13" s="346" t="s">
        <v>87</v>
      </c>
      <c r="C13" s="450" t="s">
        <v>199</v>
      </c>
      <c r="D13" s="2" t="s">
        <v>200</v>
      </c>
      <c r="E13" s="192">
        <v>1</v>
      </c>
      <c r="F13" s="34" t="s">
        <v>648</v>
      </c>
      <c r="G13" s="414" t="s">
        <v>947</v>
      </c>
      <c r="H13" s="346">
        <v>177.51</v>
      </c>
      <c r="I13" s="236"/>
      <c r="J13" s="415"/>
      <c r="K13" s="415"/>
      <c r="L13" s="88"/>
      <c r="M13" s="88"/>
      <c r="N13" s="88"/>
      <c r="O13" s="88"/>
      <c r="P13" s="88"/>
      <c r="Q13" s="88"/>
      <c r="R13" s="88"/>
      <c r="S13" s="168">
        <v>1</v>
      </c>
      <c r="T13" s="87"/>
      <c r="U13" s="346">
        <v>124.29</v>
      </c>
      <c r="V13" s="16"/>
    </row>
    <row r="14" spans="1:25" ht="18" customHeight="1">
      <c r="A14" s="347"/>
      <c r="B14" s="347"/>
      <c r="C14" s="451"/>
      <c r="D14" s="2" t="s">
        <v>201</v>
      </c>
      <c r="E14" s="192">
        <v>2</v>
      </c>
      <c r="F14" s="2" t="s">
        <v>649</v>
      </c>
      <c r="G14" s="414"/>
      <c r="H14" s="347"/>
      <c r="I14" s="236"/>
      <c r="J14" s="416"/>
      <c r="K14" s="416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7"/>
      <c r="V14" s="16"/>
    </row>
    <row r="15" spans="1:25" ht="28.5" customHeight="1">
      <c r="A15" s="347"/>
      <c r="B15" s="347"/>
      <c r="C15" s="451"/>
      <c r="D15" s="2" t="s">
        <v>202</v>
      </c>
      <c r="E15" s="192">
        <v>3</v>
      </c>
      <c r="F15" s="34" t="s">
        <v>650</v>
      </c>
      <c r="G15" s="414"/>
      <c r="H15" s="347"/>
      <c r="I15" s="236"/>
      <c r="J15" s="416"/>
      <c r="K15" s="416"/>
      <c r="L15" s="88"/>
      <c r="M15" s="88"/>
      <c r="N15" s="88"/>
      <c r="O15" s="88"/>
      <c r="P15" s="88"/>
      <c r="Q15" s="88"/>
      <c r="R15" s="88">
        <v>1</v>
      </c>
      <c r="S15" s="87"/>
      <c r="T15" s="87"/>
      <c r="U15" s="347"/>
      <c r="V15" s="159"/>
    </row>
    <row r="16" spans="1:25" ht="26.25" customHeight="1">
      <c r="A16" s="348"/>
      <c r="B16" s="348"/>
      <c r="C16" s="452"/>
      <c r="D16" s="2" t="s">
        <v>203</v>
      </c>
      <c r="E16" s="192">
        <v>4</v>
      </c>
      <c r="F16" s="2" t="s">
        <v>651</v>
      </c>
      <c r="G16" s="414"/>
      <c r="H16" s="348"/>
      <c r="I16" s="236"/>
      <c r="J16" s="417"/>
      <c r="K16" s="417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48"/>
      <c r="V16" s="16"/>
    </row>
    <row r="17" spans="1:22" ht="22.5" customHeight="1">
      <c r="A17" s="346">
        <v>3</v>
      </c>
      <c r="B17" s="346" t="s">
        <v>88</v>
      </c>
      <c r="C17" s="450" t="s">
        <v>199</v>
      </c>
      <c r="D17" s="2" t="s">
        <v>204</v>
      </c>
      <c r="E17" s="192">
        <v>1</v>
      </c>
      <c r="F17" s="2" t="s">
        <v>652</v>
      </c>
      <c r="G17" s="356" t="s">
        <v>886</v>
      </c>
      <c r="H17" s="346">
        <v>175.18</v>
      </c>
      <c r="I17" s="236"/>
      <c r="J17" s="415"/>
      <c r="K17" s="415"/>
      <c r="L17" s="88"/>
      <c r="M17" s="88"/>
      <c r="N17" s="88"/>
      <c r="O17" s="88"/>
      <c r="P17" s="88"/>
      <c r="Q17" s="88"/>
      <c r="R17" s="88"/>
      <c r="S17" s="88"/>
      <c r="T17" s="168">
        <v>1</v>
      </c>
      <c r="U17" s="346">
        <v>138.79</v>
      </c>
      <c r="V17" s="31"/>
    </row>
    <row r="18" spans="1:22" ht="27.75" customHeight="1">
      <c r="A18" s="347"/>
      <c r="B18" s="347"/>
      <c r="C18" s="451"/>
      <c r="D18" s="2" t="s">
        <v>205</v>
      </c>
      <c r="E18" s="192">
        <v>2</v>
      </c>
      <c r="F18" s="2" t="s">
        <v>653</v>
      </c>
      <c r="G18" s="356"/>
      <c r="H18" s="347"/>
      <c r="I18" s="236"/>
      <c r="J18" s="416"/>
      <c r="K18" s="416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47"/>
      <c r="V18" s="37" t="s">
        <v>992</v>
      </c>
    </row>
    <row r="19" spans="1:22" ht="18.75" customHeight="1">
      <c r="A19" s="347"/>
      <c r="B19" s="347"/>
      <c r="C19" s="451"/>
      <c r="D19" s="2" t="s">
        <v>205</v>
      </c>
      <c r="E19" s="192">
        <v>3</v>
      </c>
      <c r="F19" s="2" t="s">
        <v>654</v>
      </c>
      <c r="G19" s="356"/>
      <c r="H19" s="347"/>
      <c r="I19" s="236"/>
      <c r="J19" s="416"/>
      <c r="K19" s="416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347"/>
      <c r="V19" s="36"/>
    </row>
    <row r="20" spans="1:22" ht="19.5" customHeight="1">
      <c r="A20" s="348"/>
      <c r="B20" s="348"/>
      <c r="C20" s="452"/>
      <c r="D20" s="2" t="s">
        <v>206</v>
      </c>
      <c r="E20" s="192">
        <v>4</v>
      </c>
      <c r="F20" s="2" t="s">
        <v>655</v>
      </c>
      <c r="G20" s="356"/>
      <c r="H20" s="348"/>
      <c r="I20" s="236"/>
      <c r="J20" s="417"/>
      <c r="K20" s="417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48"/>
      <c r="V20" s="36"/>
    </row>
    <row r="21" spans="1:22" ht="21" customHeight="1">
      <c r="A21" s="346">
        <v>4</v>
      </c>
      <c r="B21" s="346" t="s">
        <v>89</v>
      </c>
      <c r="C21" s="450" t="s">
        <v>199</v>
      </c>
      <c r="D21" s="2" t="s">
        <v>207</v>
      </c>
      <c r="E21" s="192">
        <v>1</v>
      </c>
      <c r="F21" s="2" t="s">
        <v>656</v>
      </c>
      <c r="G21" s="352" t="s">
        <v>883</v>
      </c>
      <c r="H21" s="346">
        <v>132.78</v>
      </c>
      <c r="I21" s="193"/>
      <c r="J21" s="418"/>
      <c r="K21" s="418"/>
      <c r="L21" s="119"/>
      <c r="M21" s="88"/>
      <c r="N21" s="88"/>
      <c r="O21" s="88"/>
      <c r="P21" s="88"/>
      <c r="Q21" s="88"/>
      <c r="R21" s="88"/>
      <c r="S21" s="88"/>
      <c r="T21" s="88">
        <v>1</v>
      </c>
      <c r="U21" s="357">
        <v>112.63</v>
      </c>
      <c r="V21" s="36"/>
    </row>
    <row r="22" spans="1:22" ht="30.75" customHeight="1">
      <c r="A22" s="347"/>
      <c r="B22" s="347"/>
      <c r="C22" s="451"/>
      <c r="D22" s="2" t="s">
        <v>208</v>
      </c>
      <c r="E22" s="192">
        <v>2</v>
      </c>
      <c r="F22" s="2" t="s">
        <v>657</v>
      </c>
      <c r="G22" s="353"/>
      <c r="H22" s="347"/>
      <c r="I22" s="193"/>
      <c r="J22" s="418"/>
      <c r="K22" s="418"/>
      <c r="L22" s="119"/>
      <c r="M22" s="88"/>
      <c r="N22" s="88"/>
      <c r="O22" s="88"/>
      <c r="P22" s="88"/>
      <c r="Q22" s="88"/>
      <c r="R22" s="88"/>
      <c r="S22" s="88"/>
      <c r="T22" s="88">
        <v>1</v>
      </c>
      <c r="U22" s="358"/>
      <c r="V22" s="37" t="s">
        <v>985</v>
      </c>
    </row>
    <row r="23" spans="1:22" ht="19.5" customHeight="1">
      <c r="A23" s="348"/>
      <c r="B23" s="348"/>
      <c r="C23" s="452"/>
      <c r="D23" s="2" t="s">
        <v>209</v>
      </c>
      <c r="E23" s="192">
        <v>3</v>
      </c>
      <c r="F23" s="2" t="s">
        <v>658</v>
      </c>
      <c r="G23" s="354"/>
      <c r="H23" s="348"/>
      <c r="I23" s="194"/>
      <c r="J23" s="418"/>
      <c r="K23" s="418"/>
      <c r="L23" s="119"/>
      <c r="M23" s="88"/>
      <c r="N23" s="88"/>
      <c r="O23" s="88"/>
      <c r="P23" s="88"/>
      <c r="Q23" s="88"/>
      <c r="R23" s="88"/>
      <c r="S23" s="88"/>
      <c r="T23" s="168">
        <v>1</v>
      </c>
      <c r="U23" s="359"/>
      <c r="V23" s="36"/>
    </row>
    <row r="24" spans="1:22" ht="21.75" customHeight="1">
      <c r="A24" s="346">
        <v>5</v>
      </c>
      <c r="B24" s="346" t="s">
        <v>90</v>
      </c>
      <c r="C24" s="450" t="s">
        <v>210</v>
      </c>
      <c r="D24" s="2" t="s">
        <v>211</v>
      </c>
      <c r="E24" s="192">
        <v>1</v>
      </c>
      <c r="F24" s="34" t="s">
        <v>659</v>
      </c>
      <c r="G24" s="414" t="s">
        <v>948</v>
      </c>
      <c r="H24" s="346">
        <v>172.27</v>
      </c>
      <c r="I24" s="193"/>
      <c r="J24" s="419"/>
      <c r="K24" s="419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46">
        <v>116.43</v>
      </c>
      <c r="V24" s="31"/>
    </row>
    <row r="25" spans="1:22" ht="18.75" customHeight="1">
      <c r="A25" s="347"/>
      <c r="B25" s="347"/>
      <c r="C25" s="451"/>
      <c r="D25" s="2" t="s">
        <v>212</v>
      </c>
      <c r="E25" s="192">
        <v>2</v>
      </c>
      <c r="F25" s="2" t="s">
        <v>660</v>
      </c>
      <c r="G25" s="414"/>
      <c r="H25" s="347"/>
      <c r="I25" s="236"/>
      <c r="J25" s="420"/>
      <c r="K25" s="420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47"/>
      <c r="V25" s="31"/>
    </row>
    <row r="26" spans="1:22" ht="25.5" customHeight="1">
      <c r="A26" s="347"/>
      <c r="B26" s="347"/>
      <c r="C26" s="451"/>
      <c r="D26" s="2" t="s">
        <v>213</v>
      </c>
      <c r="E26" s="192">
        <v>3</v>
      </c>
      <c r="F26" s="2" t="s">
        <v>661</v>
      </c>
      <c r="G26" s="414"/>
      <c r="H26" s="347"/>
      <c r="I26" s="236"/>
      <c r="J26" s="420"/>
      <c r="K26" s="420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7"/>
      <c r="V26" s="36" t="s">
        <v>981</v>
      </c>
    </row>
    <row r="27" spans="1:22" ht="30" customHeight="1">
      <c r="A27" s="348"/>
      <c r="B27" s="348"/>
      <c r="C27" s="452"/>
      <c r="D27" s="2" t="s">
        <v>214</v>
      </c>
      <c r="E27" s="192">
        <v>4</v>
      </c>
      <c r="F27" s="2" t="s">
        <v>662</v>
      </c>
      <c r="G27" s="414"/>
      <c r="H27" s="348"/>
      <c r="I27" s="236"/>
      <c r="J27" s="421"/>
      <c r="K27" s="421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48"/>
      <c r="V27" s="16"/>
    </row>
    <row r="28" spans="1:22" ht="17.25" customHeight="1">
      <c r="A28" s="346">
        <v>6</v>
      </c>
      <c r="B28" s="346" t="s">
        <v>91</v>
      </c>
      <c r="C28" s="450" t="s">
        <v>210</v>
      </c>
      <c r="D28" s="2" t="s">
        <v>215</v>
      </c>
      <c r="E28" s="192">
        <v>1</v>
      </c>
      <c r="F28" s="34" t="s">
        <v>663</v>
      </c>
      <c r="G28" s="414" t="s">
        <v>884</v>
      </c>
      <c r="H28" s="346">
        <v>173.39</v>
      </c>
      <c r="I28" s="193"/>
      <c r="J28" s="418"/>
      <c r="K28" s="418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46">
        <v>121.56</v>
      </c>
      <c r="V28" s="36"/>
    </row>
    <row r="29" spans="1:22" ht="26.25" customHeight="1">
      <c r="A29" s="347"/>
      <c r="B29" s="347"/>
      <c r="C29" s="451"/>
      <c r="D29" s="2" t="s">
        <v>216</v>
      </c>
      <c r="E29" s="192">
        <v>2</v>
      </c>
      <c r="F29" s="2" t="s">
        <v>664</v>
      </c>
      <c r="G29" s="414"/>
      <c r="H29" s="347"/>
      <c r="I29" s="194"/>
      <c r="J29" s="418"/>
      <c r="K29" s="418"/>
      <c r="L29" s="119"/>
      <c r="M29" s="88"/>
      <c r="N29" s="88"/>
      <c r="O29" s="88"/>
      <c r="P29" s="88"/>
      <c r="Q29" s="88"/>
      <c r="R29" s="88"/>
      <c r="S29" s="88"/>
      <c r="T29" s="88">
        <v>1</v>
      </c>
      <c r="U29" s="347"/>
      <c r="V29" s="37" t="s">
        <v>972</v>
      </c>
    </row>
    <row r="30" spans="1:22" ht="18" customHeight="1">
      <c r="A30" s="347"/>
      <c r="B30" s="347"/>
      <c r="C30" s="451"/>
      <c r="D30" s="2" t="s">
        <v>217</v>
      </c>
      <c r="E30" s="192">
        <v>3</v>
      </c>
      <c r="F30" s="34" t="s">
        <v>665</v>
      </c>
      <c r="G30" s="414"/>
      <c r="H30" s="347"/>
      <c r="I30" s="232"/>
      <c r="J30" s="418"/>
      <c r="K30" s="418"/>
      <c r="L30" s="119"/>
      <c r="M30" s="89"/>
      <c r="N30" s="88"/>
      <c r="O30" s="88"/>
      <c r="P30" s="88"/>
      <c r="Q30" s="88">
        <v>1</v>
      </c>
      <c r="R30" s="87"/>
      <c r="S30" s="87"/>
      <c r="T30" s="87"/>
      <c r="U30" s="347"/>
      <c r="V30" s="18"/>
    </row>
    <row r="31" spans="1:22" ht="22.5" customHeight="1">
      <c r="A31" s="348"/>
      <c r="B31" s="348"/>
      <c r="C31" s="452"/>
      <c r="D31" s="2" t="s">
        <v>218</v>
      </c>
      <c r="E31" s="192">
        <v>4</v>
      </c>
      <c r="F31" s="34" t="s">
        <v>632</v>
      </c>
      <c r="G31" s="414"/>
      <c r="H31" s="348"/>
      <c r="I31" s="232"/>
      <c r="J31" s="418"/>
      <c r="K31" s="418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48"/>
      <c r="V31" s="36"/>
    </row>
    <row r="32" spans="1:22" ht="24.75" customHeight="1">
      <c r="A32" s="422">
        <v>7</v>
      </c>
      <c r="B32" s="422" t="s">
        <v>978</v>
      </c>
      <c r="C32" s="423" t="s">
        <v>210</v>
      </c>
      <c r="D32" s="12" t="s">
        <v>219</v>
      </c>
      <c r="E32" s="192">
        <v>1</v>
      </c>
      <c r="F32" s="12" t="s">
        <v>633</v>
      </c>
      <c r="G32" s="428" t="s">
        <v>977</v>
      </c>
      <c r="H32" s="454">
        <v>129.98400000000001</v>
      </c>
      <c r="I32" s="232">
        <v>1</v>
      </c>
      <c r="J32" s="419"/>
      <c r="K32" s="419"/>
      <c r="L32" s="87"/>
      <c r="M32" s="87"/>
      <c r="N32" s="87"/>
      <c r="O32" s="87"/>
      <c r="P32" s="87"/>
      <c r="Q32" s="87"/>
      <c r="R32" s="87"/>
      <c r="S32" s="87"/>
      <c r="T32" s="87"/>
      <c r="U32" s="422">
        <v>54.14</v>
      </c>
      <c r="V32" s="53" t="s">
        <v>957</v>
      </c>
    </row>
    <row r="33" spans="1:22" ht="15" customHeight="1">
      <c r="A33" s="422"/>
      <c r="B33" s="422"/>
      <c r="C33" s="423"/>
      <c r="D33" s="12" t="s">
        <v>220</v>
      </c>
      <c r="E33" s="192">
        <v>2</v>
      </c>
      <c r="F33" s="12" t="s">
        <v>634</v>
      </c>
      <c r="G33" s="428"/>
      <c r="H33" s="454"/>
      <c r="I33" s="232"/>
      <c r="J33" s="420"/>
      <c r="K33" s="420"/>
      <c r="L33" s="88"/>
      <c r="M33" s="88"/>
      <c r="N33" s="88"/>
      <c r="O33" s="88"/>
      <c r="P33" s="88"/>
      <c r="Q33" s="88"/>
      <c r="R33" s="88"/>
      <c r="S33" s="88"/>
      <c r="T33" s="168">
        <v>1</v>
      </c>
      <c r="U33" s="422"/>
      <c r="V33" s="3"/>
    </row>
    <row r="34" spans="1:22" ht="25.5">
      <c r="A34" s="422"/>
      <c r="B34" s="422"/>
      <c r="C34" s="423"/>
      <c r="D34" s="12" t="s">
        <v>222</v>
      </c>
      <c r="E34" s="192">
        <v>3</v>
      </c>
      <c r="F34" s="12" t="s">
        <v>635</v>
      </c>
      <c r="G34" s="428"/>
      <c r="H34" s="454"/>
      <c r="I34" s="232"/>
      <c r="J34" s="421"/>
      <c r="K34" s="421"/>
      <c r="L34" s="88"/>
      <c r="M34" s="88"/>
      <c r="N34" s="88"/>
      <c r="O34" s="88"/>
      <c r="P34" s="88"/>
      <c r="Q34" s="88"/>
      <c r="R34" s="88"/>
      <c r="S34" s="168">
        <v>1</v>
      </c>
      <c r="T34" s="87"/>
      <c r="U34" s="422"/>
      <c r="V34" s="3"/>
    </row>
    <row r="35" spans="1:22" ht="13.5" customHeight="1">
      <c r="A35" s="346">
        <v>8</v>
      </c>
      <c r="B35" s="426" t="s">
        <v>979</v>
      </c>
      <c r="C35" s="424"/>
      <c r="D35" s="12" t="s">
        <v>221</v>
      </c>
      <c r="E35" s="192">
        <v>1</v>
      </c>
      <c r="F35" s="12" t="s">
        <v>666</v>
      </c>
      <c r="G35" s="453" t="s">
        <v>989</v>
      </c>
      <c r="H35" s="346">
        <v>86.656000000000006</v>
      </c>
      <c r="I35" s="232"/>
      <c r="J35" s="419"/>
      <c r="K35" s="419"/>
      <c r="L35" s="168"/>
      <c r="M35" s="168"/>
      <c r="N35" s="88"/>
      <c r="O35" s="88"/>
      <c r="P35" s="88"/>
      <c r="Q35" s="88"/>
      <c r="R35" s="88"/>
      <c r="S35" s="88"/>
      <c r="T35" s="168">
        <v>1</v>
      </c>
      <c r="U35" s="346">
        <v>73.34</v>
      </c>
      <c r="V35" s="3"/>
    </row>
    <row r="36" spans="1:22" ht="25.5">
      <c r="A36" s="348"/>
      <c r="B36" s="427"/>
      <c r="C36" s="425"/>
      <c r="D36" s="12" t="s">
        <v>223</v>
      </c>
      <c r="E36" s="192">
        <v>2</v>
      </c>
      <c r="F36" s="12" t="s">
        <v>636</v>
      </c>
      <c r="G36" s="413"/>
      <c r="H36" s="348"/>
      <c r="I36" s="232"/>
      <c r="J36" s="421"/>
      <c r="K36" s="421"/>
      <c r="L36" s="168"/>
      <c r="M36" s="168"/>
      <c r="N36" s="168"/>
      <c r="O36" s="168"/>
      <c r="P36" s="168"/>
      <c r="Q36" s="168"/>
      <c r="R36" s="168"/>
      <c r="S36" s="168"/>
      <c r="T36" s="168">
        <v>1</v>
      </c>
      <c r="U36" s="348"/>
      <c r="V36" s="3"/>
    </row>
    <row r="37" spans="1:22" ht="27.75" customHeight="1">
      <c r="A37" s="346">
        <v>9</v>
      </c>
      <c r="B37" s="346" t="s">
        <v>92</v>
      </c>
      <c r="C37" s="450" t="s">
        <v>224</v>
      </c>
      <c r="D37" s="2" t="s">
        <v>224</v>
      </c>
      <c r="E37" s="192">
        <v>1</v>
      </c>
      <c r="F37" s="2" t="s">
        <v>637</v>
      </c>
      <c r="G37" s="414" t="s">
        <v>885</v>
      </c>
      <c r="H37" s="346">
        <v>182.85</v>
      </c>
      <c r="I37" s="236"/>
      <c r="J37" s="415"/>
      <c r="K37" s="415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46">
        <v>76.849999999999994</v>
      </c>
      <c r="V37" s="36"/>
    </row>
    <row r="38" spans="1:22" ht="15.75" customHeight="1">
      <c r="A38" s="347"/>
      <c r="B38" s="347"/>
      <c r="C38" s="451"/>
      <c r="D38" s="2" t="s">
        <v>225</v>
      </c>
      <c r="E38" s="192">
        <v>2</v>
      </c>
      <c r="F38" s="2" t="s">
        <v>638</v>
      </c>
      <c r="G38" s="414"/>
      <c r="H38" s="347"/>
      <c r="I38" s="236"/>
      <c r="J38" s="416"/>
      <c r="K38" s="416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47"/>
      <c r="V38" s="36"/>
    </row>
    <row r="39" spans="1:22" ht="26.25" customHeight="1">
      <c r="A39" s="347"/>
      <c r="B39" s="347"/>
      <c r="C39" s="451"/>
      <c r="D39" s="2" t="s">
        <v>226</v>
      </c>
      <c r="E39" s="192">
        <v>3</v>
      </c>
      <c r="F39" s="2" t="s">
        <v>639</v>
      </c>
      <c r="G39" s="414"/>
      <c r="H39" s="347"/>
      <c r="I39" s="236"/>
      <c r="J39" s="416"/>
      <c r="K39" s="416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47"/>
      <c r="V39" s="36" t="s">
        <v>972</v>
      </c>
    </row>
    <row r="40" spans="1:22" ht="27.75" customHeight="1">
      <c r="A40" s="348"/>
      <c r="B40" s="348"/>
      <c r="C40" s="452"/>
      <c r="D40" s="2" t="s">
        <v>227</v>
      </c>
      <c r="E40" s="192">
        <v>4</v>
      </c>
      <c r="F40" s="2" t="s">
        <v>640</v>
      </c>
      <c r="G40" s="414"/>
      <c r="H40" s="348"/>
      <c r="I40" s="236"/>
      <c r="J40" s="417"/>
      <c r="K40" s="417"/>
      <c r="L40" s="90"/>
      <c r="M40" s="88"/>
      <c r="N40" s="88"/>
      <c r="O40" s="88"/>
      <c r="P40" s="88"/>
      <c r="Q40" s="88"/>
      <c r="R40" s="88">
        <v>1</v>
      </c>
      <c r="S40" s="87"/>
      <c r="T40" s="87"/>
      <c r="U40" s="348"/>
      <c r="V40" s="16" t="s">
        <v>1120</v>
      </c>
    </row>
    <row r="41" spans="1:22" ht="28.5" customHeight="1">
      <c r="A41" s="346">
        <v>10</v>
      </c>
      <c r="B41" s="346" t="s">
        <v>93</v>
      </c>
      <c r="C41" s="450" t="s">
        <v>224</v>
      </c>
      <c r="D41" s="2" t="s">
        <v>228</v>
      </c>
      <c r="E41" s="192">
        <v>1</v>
      </c>
      <c r="F41" s="2" t="s">
        <v>641</v>
      </c>
      <c r="G41" s="414" t="s">
        <v>951</v>
      </c>
      <c r="H41" s="346">
        <v>136.72</v>
      </c>
      <c r="I41" s="236">
        <v>1</v>
      </c>
      <c r="J41" s="415"/>
      <c r="K41" s="415"/>
      <c r="L41" s="87"/>
      <c r="M41" s="87"/>
      <c r="N41" s="87"/>
      <c r="O41" s="87"/>
      <c r="P41" s="87"/>
      <c r="Q41" s="87"/>
      <c r="R41" s="87"/>
      <c r="S41" s="87"/>
      <c r="T41" s="87"/>
      <c r="U41" s="346">
        <v>75.540000000000006</v>
      </c>
      <c r="V41" s="18" t="s">
        <v>957</v>
      </c>
    </row>
    <row r="42" spans="1:22" ht="26.25">
      <c r="A42" s="347"/>
      <c r="B42" s="347"/>
      <c r="C42" s="451"/>
      <c r="D42" s="2" t="s">
        <v>229</v>
      </c>
      <c r="E42" s="192">
        <v>2</v>
      </c>
      <c r="F42" s="34" t="s">
        <v>642</v>
      </c>
      <c r="G42" s="414"/>
      <c r="H42" s="347"/>
      <c r="I42" s="232"/>
      <c r="J42" s="416"/>
      <c r="K42" s="416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47"/>
      <c r="V42" s="36" t="s">
        <v>976</v>
      </c>
    </row>
    <row r="43" spans="1:22" ht="14.25" customHeight="1">
      <c r="A43" s="348"/>
      <c r="B43" s="348"/>
      <c r="C43" s="452"/>
      <c r="D43" s="2" t="s">
        <v>230</v>
      </c>
      <c r="E43" s="192">
        <v>3</v>
      </c>
      <c r="F43" s="34" t="s">
        <v>643</v>
      </c>
      <c r="G43" s="414"/>
      <c r="H43" s="348"/>
      <c r="I43" s="232"/>
      <c r="J43" s="417"/>
      <c r="K43" s="417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48"/>
      <c r="V43" s="16"/>
    </row>
    <row r="44" spans="1:22">
      <c r="A44" s="1"/>
      <c r="B44" s="1"/>
      <c r="C44" s="447" t="s">
        <v>433</v>
      </c>
      <c r="D44" s="448"/>
      <c r="E44" s="47">
        <f>E12+E16+E20+E23+E27+E31+E34+E36+E40+E43</f>
        <v>35</v>
      </c>
      <c r="F44" s="26"/>
      <c r="G44" s="155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2</v>
      </c>
      <c r="Q44" s="47">
        <f t="shared" si="0"/>
        <v>1</v>
      </c>
      <c r="R44" s="47">
        <f t="shared" si="0"/>
        <v>3</v>
      </c>
      <c r="S44" s="47">
        <f t="shared" si="0"/>
        <v>6</v>
      </c>
      <c r="T44" s="47">
        <f t="shared" si="0"/>
        <v>20</v>
      </c>
      <c r="U44" s="204">
        <f t="shared" ref="U44" si="1">SUM(U9:U43)</f>
        <v>1006.2199999999999</v>
      </c>
      <c r="V44" s="1"/>
    </row>
    <row r="46" spans="1:22">
      <c r="U46" s="449"/>
      <c r="V46" s="449"/>
    </row>
    <row r="53" spans="1:22">
      <c r="A53" s="55"/>
      <c r="B53" s="55"/>
      <c r="C53" s="55"/>
      <c r="D53" s="55"/>
      <c r="E53" s="202"/>
      <c r="F53" s="55"/>
      <c r="G53" s="156"/>
      <c r="H53" s="202"/>
      <c r="I53" s="23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02"/>
      <c r="F54" s="55"/>
      <c r="G54" s="156"/>
      <c r="H54" s="202"/>
      <c r="I54" s="23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</row>
    <row r="56" spans="1:22">
      <c r="A56" s="55"/>
      <c r="B56" s="55"/>
      <c r="C56" s="55"/>
      <c r="D56" s="55"/>
      <c r="E56" s="202"/>
      <c r="F56" s="104"/>
      <c r="G56" s="157"/>
      <c r="H56" s="202"/>
      <c r="I56" s="23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02"/>
      <c r="F57" s="55"/>
      <c r="G57" s="156"/>
      <c r="H57" s="202"/>
      <c r="I57" s="23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05"/>
      <c r="F58" s="103"/>
      <c r="G58" s="158"/>
      <c r="H58" s="205"/>
      <c r="I58" s="205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73" zoomScaleSheetLayoutView="73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U35" sqref="U35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style="182" customWidth="1"/>
    <col min="6" max="6" width="17.28515625" customWidth="1"/>
    <col min="7" max="7" width="24.140625" style="154" customWidth="1"/>
    <col min="8" max="8" width="10.140625" customWidth="1"/>
    <col min="9" max="9" width="2" hidden="1" customWidth="1"/>
    <col min="10" max="10" width="11" style="140" customWidth="1"/>
    <col min="11" max="11" width="9.85546875" style="140" customWidth="1"/>
    <col min="12" max="20" width="5.7109375" customWidth="1"/>
    <col min="21" max="21" width="10.140625" customWidth="1"/>
    <col min="22" max="22" width="12.140625" customWidth="1"/>
  </cols>
  <sheetData>
    <row r="1" spans="1:24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4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4">
      <c r="A3" s="385" t="s">
        <v>1071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238" t="str">
        <f>Summary!U3</f>
        <v>Date:-30.11.2014</v>
      </c>
      <c r="V3" s="239"/>
    </row>
    <row r="4" spans="1:24" ht="39.75" customHeight="1">
      <c r="A4" s="388" t="s">
        <v>1124</v>
      </c>
      <c r="B4" s="481"/>
      <c r="C4" s="481"/>
      <c r="D4" s="481"/>
      <c r="E4" s="481"/>
      <c r="F4" s="481"/>
      <c r="G4" s="482"/>
      <c r="H4" s="388" t="s">
        <v>1084</v>
      </c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4" ht="13.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768</v>
      </c>
      <c r="F5" s="370" t="s">
        <v>4</v>
      </c>
      <c r="G5" s="370" t="s">
        <v>5</v>
      </c>
      <c r="H5" s="370" t="s">
        <v>6</v>
      </c>
      <c r="I5" s="478" t="s">
        <v>16</v>
      </c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80"/>
      <c r="U5" s="370" t="s">
        <v>20</v>
      </c>
      <c r="V5" s="377" t="s">
        <v>14</v>
      </c>
    </row>
    <row r="6" spans="1:24" ht="23.25" customHeight="1">
      <c r="A6" s="371"/>
      <c r="B6" s="371"/>
      <c r="C6" s="371"/>
      <c r="D6" s="371"/>
      <c r="E6" s="371"/>
      <c r="F6" s="371"/>
      <c r="G6" s="371"/>
      <c r="H6" s="371"/>
      <c r="I6" s="380" t="s">
        <v>7</v>
      </c>
      <c r="J6" s="373" t="s">
        <v>995</v>
      </c>
      <c r="K6" s="373" t="s">
        <v>996</v>
      </c>
      <c r="L6" s="382" t="s">
        <v>15</v>
      </c>
      <c r="M6" s="370" t="s">
        <v>10</v>
      </c>
      <c r="N6" s="370" t="s">
        <v>9</v>
      </c>
      <c r="O6" s="457" t="s">
        <v>17</v>
      </c>
      <c r="P6" s="458"/>
      <c r="Q6" s="438" t="s">
        <v>18</v>
      </c>
      <c r="R6" s="439"/>
      <c r="S6" s="483" t="s">
        <v>13</v>
      </c>
      <c r="T6" s="370" t="s">
        <v>8</v>
      </c>
      <c r="U6" s="371"/>
      <c r="V6" s="378"/>
    </row>
    <row r="7" spans="1:24" ht="22.5" customHeight="1">
      <c r="A7" s="372"/>
      <c r="B7" s="372"/>
      <c r="C7" s="372"/>
      <c r="D7" s="372"/>
      <c r="E7" s="372"/>
      <c r="F7" s="372"/>
      <c r="G7" s="372"/>
      <c r="H7" s="372"/>
      <c r="I7" s="381"/>
      <c r="J7" s="373"/>
      <c r="K7" s="373"/>
      <c r="L7" s="383"/>
      <c r="M7" s="371"/>
      <c r="N7" s="372"/>
      <c r="O7" s="170" t="s">
        <v>11</v>
      </c>
      <c r="P7" s="170" t="s">
        <v>12</v>
      </c>
      <c r="Q7" s="170" t="s">
        <v>11</v>
      </c>
      <c r="R7" s="170" t="s">
        <v>12</v>
      </c>
      <c r="S7" s="484"/>
      <c r="T7" s="372"/>
      <c r="U7" s="372"/>
      <c r="V7" s="379"/>
    </row>
    <row r="8" spans="1:24" ht="16.5" customHeight="1">
      <c r="A8" s="475" t="s">
        <v>876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  <c r="W8" s="54"/>
      <c r="X8" s="55"/>
    </row>
    <row r="9" spans="1:24" ht="24" customHeight="1">
      <c r="A9" s="346">
        <v>1</v>
      </c>
      <c r="B9" s="346" t="s">
        <v>426</v>
      </c>
      <c r="C9" s="469" t="s">
        <v>147</v>
      </c>
      <c r="D9" s="6" t="s">
        <v>148</v>
      </c>
      <c r="E9" s="192">
        <v>1</v>
      </c>
      <c r="F9" s="34" t="s">
        <v>667</v>
      </c>
      <c r="G9" s="352" t="s">
        <v>928</v>
      </c>
      <c r="H9" s="472">
        <v>185.7</v>
      </c>
      <c r="I9" s="17"/>
      <c r="J9" s="340" t="s">
        <v>1010</v>
      </c>
      <c r="K9" s="394" t="s">
        <v>1006</v>
      </c>
      <c r="L9" s="88"/>
      <c r="M9" s="88"/>
      <c r="N9" s="88"/>
      <c r="O9" s="88"/>
      <c r="P9" s="88"/>
      <c r="Q9" s="88"/>
      <c r="R9" s="88"/>
      <c r="S9" s="88"/>
      <c r="T9" s="235">
        <v>1</v>
      </c>
      <c r="U9" s="346">
        <v>140.84</v>
      </c>
      <c r="V9" s="18"/>
      <c r="W9" s="55"/>
      <c r="X9" s="55"/>
    </row>
    <row r="10" spans="1:24" ht="13.5" customHeight="1">
      <c r="A10" s="347"/>
      <c r="B10" s="347"/>
      <c r="C10" s="470"/>
      <c r="D10" s="7" t="s">
        <v>149</v>
      </c>
      <c r="E10" s="192">
        <v>2</v>
      </c>
      <c r="F10" s="34" t="s">
        <v>668</v>
      </c>
      <c r="G10" s="353"/>
      <c r="H10" s="473"/>
      <c r="I10" s="17"/>
      <c r="J10" s="341"/>
      <c r="K10" s="395"/>
      <c r="L10" s="88"/>
      <c r="M10" s="88"/>
      <c r="N10" s="88"/>
      <c r="O10" s="88"/>
      <c r="P10" s="88"/>
      <c r="Q10" s="88"/>
      <c r="R10" s="88"/>
      <c r="S10" s="88"/>
      <c r="T10" s="235">
        <v>1</v>
      </c>
      <c r="U10" s="347"/>
      <c r="V10" s="16"/>
    </row>
    <row r="11" spans="1:24" ht="24" customHeight="1">
      <c r="A11" s="347"/>
      <c r="B11" s="347"/>
      <c r="C11" s="470"/>
      <c r="D11" s="6" t="s">
        <v>150</v>
      </c>
      <c r="E11" s="192">
        <v>3</v>
      </c>
      <c r="F11" s="34" t="s">
        <v>669</v>
      </c>
      <c r="G11" s="353"/>
      <c r="H11" s="473"/>
      <c r="I11" s="17"/>
      <c r="J11" s="341"/>
      <c r="K11" s="395"/>
      <c r="L11" s="90"/>
      <c r="M11" s="88"/>
      <c r="N11" s="88"/>
      <c r="O11" s="88"/>
      <c r="P11" s="88">
        <v>1</v>
      </c>
      <c r="Q11" s="87"/>
      <c r="R11" s="87"/>
      <c r="S11" s="87"/>
      <c r="T11" s="237"/>
      <c r="U11" s="347"/>
      <c r="V11" s="36"/>
    </row>
    <row r="12" spans="1:24" ht="25.5" customHeight="1">
      <c r="A12" s="348"/>
      <c r="B12" s="348"/>
      <c r="C12" s="471"/>
      <c r="D12" s="6" t="s">
        <v>49</v>
      </c>
      <c r="E12" s="192">
        <v>4</v>
      </c>
      <c r="F12" s="34" t="s">
        <v>670</v>
      </c>
      <c r="G12" s="354"/>
      <c r="H12" s="474"/>
      <c r="I12" s="17"/>
      <c r="J12" s="342"/>
      <c r="K12" s="396"/>
      <c r="L12" s="90"/>
      <c r="M12" s="88"/>
      <c r="N12" s="88"/>
      <c r="O12" s="88"/>
      <c r="P12" s="88"/>
      <c r="Q12" s="88"/>
      <c r="R12" s="88"/>
      <c r="S12" s="88"/>
      <c r="T12" s="235">
        <v>1</v>
      </c>
      <c r="U12" s="348"/>
      <c r="V12" s="31"/>
    </row>
    <row r="13" spans="1:24" ht="14.25" customHeight="1">
      <c r="A13" s="346">
        <v>2</v>
      </c>
      <c r="B13" s="346" t="s">
        <v>427</v>
      </c>
      <c r="C13" s="469" t="s">
        <v>147</v>
      </c>
      <c r="D13" s="6" t="s">
        <v>151</v>
      </c>
      <c r="E13" s="192">
        <v>1</v>
      </c>
      <c r="F13" s="2" t="s">
        <v>672</v>
      </c>
      <c r="G13" s="352" t="s">
        <v>929</v>
      </c>
      <c r="H13" s="472">
        <v>181.86</v>
      </c>
      <c r="I13" s="17"/>
      <c r="J13" s="340" t="s">
        <v>1011</v>
      </c>
      <c r="K13" s="394" t="s">
        <v>1006</v>
      </c>
      <c r="L13" s="88"/>
      <c r="M13" s="88"/>
      <c r="N13" s="88"/>
      <c r="O13" s="88"/>
      <c r="P13" s="88"/>
      <c r="Q13" s="88"/>
      <c r="R13" s="88"/>
      <c r="S13" s="88"/>
      <c r="T13" s="235">
        <v>1</v>
      </c>
      <c r="U13" s="357">
        <v>152.49</v>
      </c>
      <c r="V13" s="31"/>
    </row>
    <row r="14" spans="1:24" ht="15" customHeight="1">
      <c r="A14" s="347"/>
      <c r="B14" s="347"/>
      <c r="C14" s="470"/>
      <c r="D14" s="6" t="s">
        <v>152</v>
      </c>
      <c r="E14" s="192">
        <v>2</v>
      </c>
      <c r="F14" s="2" t="s">
        <v>671</v>
      </c>
      <c r="G14" s="353"/>
      <c r="H14" s="473"/>
      <c r="I14" s="17"/>
      <c r="J14" s="341"/>
      <c r="K14" s="395"/>
      <c r="L14" s="88"/>
      <c r="M14" s="88"/>
      <c r="N14" s="88"/>
      <c r="O14" s="88"/>
      <c r="P14" s="88"/>
      <c r="Q14" s="88"/>
      <c r="R14" s="88"/>
      <c r="S14" s="88"/>
      <c r="T14" s="235">
        <v>1</v>
      </c>
      <c r="U14" s="358"/>
      <c r="V14" s="36"/>
    </row>
    <row r="15" spans="1:24" ht="27" customHeight="1">
      <c r="A15" s="347"/>
      <c r="B15" s="347"/>
      <c r="C15" s="470"/>
      <c r="D15" s="6" t="s">
        <v>153</v>
      </c>
      <c r="E15" s="192">
        <v>3</v>
      </c>
      <c r="F15" s="2" t="s">
        <v>764</v>
      </c>
      <c r="G15" s="353"/>
      <c r="H15" s="473"/>
      <c r="I15" s="17"/>
      <c r="J15" s="341"/>
      <c r="K15" s="395"/>
      <c r="L15" s="88"/>
      <c r="M15" s="88"/>
      <c r="N15" s="88"/>
      <c r="O15" s="88"/>
      <c r="P15" s="88"/>
      <c r="Q15" s="88"/>
      <c r="R15" s="88"/>
      <c r="S15" s="88"/>
      <c r="T15" s="235">
        <v>1</v>
      </c>
      <c r="U15" s="358"/>
      <c r="V15" s="37"/>
    </row>
    <row r="16" spans="1:24" ht="30" customHeight="1">
      <c r="A16" s="348"/>
      <c r="B16" s="348"/>
      <c r="C16" s="471"/>
      <c r="D16" s="6" t="s">
        <v>154</v>
      </c>
      <c r="E16" s="192">
        <v>4</v>
      </c>
      <c r="F16" s="2" t="s">
        <v>673</v>
      </c>
      <c r="G16" s="354"/>
      <c r="H16" s="474"/>
      <c r="I16" s="17"/>
      <c r="J16" s="342"/>
      <c r="K16" s="396"/>
      <c r="L16" s="88"/>
      <c r="M16" s="88"/>
      <c r="N16" s="88"/>
      <c r="O16" s="88"/>
      <c r="P16" s="88"/>
      <c r="Q16" s="88"/>
      <c r="R16" s="88"/>
      <c r="S16" s="88"/>
      <c r="T16" s="235">
        <v>1</v>
      </c>
      <c r="U16" s="359"/>
      <c r="V16" s="31"/>
    </row>
    <row r="17" spans="1:22" ht="25.5" customHeight="1">
      <c r="A17" s="346">
        <v>3</v>
      </c>
      <c r="B17" s="346" t="s">
        <v>75</v>
      </c>
      <c r="C17" s="469" t="s">
        <v>147</v>
      </c>
      <c r="D17" s="6" t="s">
        <v>155</v>
      </c>
      <c r="E17" s="192">
        <v>1</v>
      </c>
      <c r="F17" s="2" t="s">
        <v>674</v>
      </c>
      <c r="G17" s="402" t="s">
        <v>930</v>
      </c>
      <c r="H17" s="472">
        <v>187.28</v>
      </c>
      <c r="I17" s="17"/>
      <c r="J17" s="340" t="s">
        <v>1012</v>
      </c>
      <c r="K17" s="394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346">
        <v>130.54</v>
      </c>
      <c r="V17" s="36"/>
    </row>
    <row r="18" spans="1:22" ht="30" customHeight="1">
      <c r="A18" s="347"/>
      <c r="B18" s="347"/>
      <c r="C18" s="470"/>
      <c r="D18" s="6" t="s">
        <v>156</v>
      </c>
      <c r="E18" s="192">
        <v>2</v>
      </c>
      <c r="F18" s="2" t="s">
        <v>675</v>
      </c>
      <c r="G18" s="403"/>
      <c r="H18" s="473"/>
      <c r="I18" s="17"/>
      <c r="J18" s="341"/>
      <c r="K18" s="395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347"/>
      <c r="V18" s="36"/>
    </row>
    <row r="19" spans="1:22" ht="17.25" customHeight="1">
      <c r="A19" s="347"/>
      <c r="B19" s="347"/>
      <c r="C19" s="470"/>
      <c r="D19" s="6" t="s">
        <v>157</v>
      </c>
      <c r="E19" s="192">
        <v>3</v>
      </c>
      <c r="F19" s="2" t="s">
        <v>676</v>
      </c>
      <c r="G19" s="403"/>
      <c r="H19" s="473"/>
      <c r="I19" s="17">
        <v>1</v>
      </c>
      <c r="J19" s="341"/>
      <c r="K19" s="395"/>
      <c r="L19" s="87"/>
      <c r="M19" s="87"/>
      <c r="N19" s="87"/>
      <c r="O19" s="87"/>
      <c r="P19" s="87"/>
      <c r="Q19" s="87"/>
      <c r="R19" s="87"/>
      <c r="S19" s="87"/>
      <c r="T19" s="237"/>
      <c r="U19" s="347"/>
      <c r="V19" s="53" t="s">
        <v>986</v>
      </c>
    </row>
    <row r="20" spans="1:22" ht="15" customHeight="1">
      <c r="A20" s="348"/>
      <c r="B20" s="348"/>
      <c r="C20" s="471"/>
      <c r="D20" s="6" t="s">
        <v>158</v>
      </c>
      <c r="E20" s="192">
        <v>4</v>
      </c>
      <c r="F20" s="2" t="s">
        <v>677</v>
      </c>
      <c r="G20" s="404"/>
      <c r="H20" s="474"/>
      <c r="I20" s="17"/>
      <c r="J20" s="342"/>
      <c r="K20" s="396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348"/>
      <c r="V20" s="18"/>
    </row>
    <row r="21" spans="1:22" ht="25.5">
      <c r="A21" s="346">
        <v>4</v>
      </c>
      <c r="B21" s="346" t="s">
        <v>76</v>
      </c>
      <c r="C21" s="469" t="s">
        <v>159</v>
      </c>
      <c r="D21" s="6" t="s">
        <v>160</v>
      </c>
      <c r="E21" s="192">
        <v>1</v>
      </c>
      <c r="F21" s="34" t="s">
        <v>678</v>
      </c>
      <c r="G21" s="352" t="s">
        <v>931</v>
      </c>
      <c r="H21" s="472">
        <v>184.37</v>
      </c>
      <c r="I21" s="17"/>
      <c r="J21" s="340" t="s">
        <v>1013</v>
      </c>
      <c r="K21" s="394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466">
        <v>155.72</v>
      </c>
      <c r="V21" s="18"/>
    </row>
    <row r="22" spans="1:22" ht="26.25" customHeight="1">
      <c r="A22" s="347"/>
      <c r="B22" s="347"/>
      <c r="C22" s="470"/>
      <c r="D22" s="6" t="s">
        <v>161</v>
      </c>
      <c r="E22" s="192">
        <v>2</v>
      </c>
      <c r="F22" s="34" t="s">
        <v>571</v>
      </c>
      <c r="G22" s="353"/>
      <c r="H22" s="473"/>
      <c r="I22" s="17"/>
      <c r="J22" s="341"/>
      <c r="K22" s="395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467"/>
      <c r="V22" s="36"/>
    </row>
    <row r="23" spans="1:22" ht="25.5">
      <c r="A23" s="347"/>
      <c r="B23" s="347"/>
      <c r="C23" s="470"/>
      <c r="D23" s="6" t="s">
        <v>162</v>
      </c>
      <c r="E23" s="192">
        <v>3</v>
      </c>
      <c r="F23" s="2" t="s">
        <v>572</v>
      </c>
      <c r="G23" s="353"/>
      <c r="H23" s="473"/>
      <c r="I23" s="17"/>
      <c r="J23" s="341"/>
      <c r="K23" s="395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467"/>
      <c r="V23" s="36"/>
    </row>
    <row r="24" spans="1:22" ht="13.5" customHeight="1">
      <c r="A24" s="348"/>
      <c r="B24" s="348"/>
      <c r="C24" s="471"/>
      <c r="D24" s="6" t="s">
        <v>163</v>
      </c>
      <c r="E24" s="192">
        <v>4</v>
      </c>
      <c r="F24" s="34" t="s">
        <v>679</v>
      </c>
      <c r="G24" s="354"/>
      <c r="H24" s="474"/>
      <c r="I24" s="17"/>
      <c r="J24" s="342"/>
      <c r="K24" s="396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468"/>
      <c r="V24" s="18"/>
    </row>
    <row r="25" spans="1:22" ht="12.75" customHeight="1">
      <c r="A25" s="346">
        <v>5</v>
      </c>
      <c r="B25" s="346" t="s">
        <v>77</v>
      </c>
      <c r="C25" s="469" t="s">
        <v>159</v>
      </c>
      <c r="D25" s="6" t="s">
        <v>164</v>
      </c>
      <c r="E25" s="192">
        <v>1</v>
      </c>
      <c r="F25" s="34" t="s">
        <v>680</v>
      </c>
      <c r="G25" s="352" t="s">
        <v>931</v>
      </c>
      <c r="H25" s="472">
        <v>231.09</v>
      </c>
      <c r="I25" s="17"/>
      <c r="J25" s="393" t="s">
        <v>1014</v>
      </c>
      <c r="K25" s="393" t="s">
        <v>1006</v>
      </c>
      <c r="L25" s="119"/>
      <c r="M25" s="88"/>
      <c r="N25" s="88"/>
      <c r="O25" s="88"/>
      <c r="P25" s="88"/>
      <c r="Q25" s="88"/>
      <c r="R25" s="88"/>
      <c r="S25" s="88"/>
      <c r="T25" s="235">
        <v>1</v>
      </c>
      <c r="U25" s="466">
        <v>148.61000000000001</v>
      </c>
      <c r="V25" s="18"/>
    </row>
    <row r="26" spans="1:22" ht="27" customHeight="1">
      <c r="A26" s="347"/>
      <c r="B26" s="347"/>
      <c r="C26" s="470"/>
      <c r="D26" s="6" t="s">
        <v>165</v>
      </c>
      <c r="E26" s="192">
        <v>2</v>
      </c>
      <c r="F26" s="34" t="s">
        <v>573</v>
      </c>
      <c r="G26" s="353"/>
      <c r="H26" s="473"/>
      <c r="I26" s="17"/>
      <c r="J26" s="393"/>
      <c r="K26" s="393"/>
      <c r="L26" s="119"/>
      <c r="M26" s="88"/>
      <c r="N26" s="88"/>
      <c r="O26" s="88"/>
      <c r="P26" s="88"/>
      <c r="Q26" s="88"/>
      <c r="R26" s="88"/>
      <c r="S26" s="235">
        <v>1</v>
      </c>
      <c r="T26" s="87"/>
      <c r="U26" s="467"/>
      <c r="V26" s="18"/>
    </row>
    <row r="27" spans="1:22" ht="25.5">
      <c r="A27" s="347"/>
      <c r="B27" s="347"/>
      <c r="C27" s="470"/>
      <c r="D27" s="6" t="s">
        <v>166</v>
      </c>
      <c r="E27" s="192">
        <v>3</v>
      </c>
      <c r="F27" s="34" t="s">
        <v>574</v>
      </c>
      <c r="G27" s="353"/>
      <c r="H27" s="473"/>
      <c r="I27" s="17"/>
      <c r="J27" s="393"/>
      <c r="K27" s="393"/>
      <c r="L27" s="119"/>
      <c r="M27" s="88"/>
      <c r="N27" s="88"/>
      <c r="O27" s="88"/>
      <c r="P27" s="88"/>
      <c r="Q27" s="88"/>
      <c r="R27" s="88"/>
      <c r="S27" s="235">
        <v>1</v>
      </c>
      <c r="T27" s="87"/>
      <c r="U27" s="467"/>
      <c r="V27" s="36"/>
    </row>
    <row r="28" spans="1:22" ht="25.5">
      <c r="A28" s="347"/>
      <c r="B28" s="347"/>
      <c r="C28" s="470"/>
      <c r="D28" s="6" t="s">
        <v>167</v>
      </c>
      <c r="E28" s="192">
        <v>4</v>
      </c>
      <c r="F28" s="34" t="s">
        <v>575</v>
      </c>
      <c r="G28" s="353"/>
      <c r="H28" s="473"/>
      <c r="I28" s="17"/>
      <c r="J28" s="393"/>
      <c r="K28" s="393"/>
      <c r="L28" s="119"/>
      <c r="M28" s="88"/>
      <c r="N28" s="88"/>
      <c r="O28" s="88"/>
      <c r="P28" s="88"/>
      <c r="Q28" s="88"/>
      <c r="R28" s="88"/>
      <c r="S28" s="235">
        <v>1</v>
      </c>
      <c r="T28" s="87"/>
      <c r="U28" s="467"/>
      <c r="V28" s="18"/>
    </row>
    <row r="29" spans="1:22" ht="31.5" customHeight="1">
      <c r="A29" s="348"/>
      <c r="B29" s="348"/>
      <c r="C29" s="471"/>
      <c r="D29" s="6" t="s">
        <v>168</v>
      </c>
      <c r="E29" s="192">
        <v>5</v>
      </c>
      <c r="F29" s="34" t="s">
        <v>681</v>
      </c>
      <c r="G29" s="354"/>
      <c r="H29" s="474"/>
      <c r="I29" s="17"/>
      <c r="J29" s="393"/>
      <c r="K29" s="393"/>
      <c r="L29" s="89"/>
      <c r="M29" s="88"/>
      <c r="N29" s="88"/>
      <c r="O29" s="88"/>
      <c r="P29" s="88"/>
      <c r="Q29" s="88"/>
      <c r="R29" s="88"/>
      <c r="S29" s="235">
        <v>1</v>
      </c>
      <c r="T29" s="87"/>
      <c r="U29" s="468"/>
      <c r="V29" s="31"/>
    </row>
    <row r="30" spans="1:22" ht="18.75" customHeight="1">
      <c r="A30" s="171"/>
      <c r="B30" s="331" t="s">
        <v>433</v>
      </c>
      <c r="C30" s="332"/>
      <c r="D30" s="333"/>
      <c r="E30" s="27">
        <f>E12+E16+E20+E24+E29</f>
        <v>21</v>
      </c>
      <c r="F30" s="28"/>
      <c r="G30" s="161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728.2</v>
      </c>
      <c r="V30" s="1"/>
    </row>
    <row r="31" spans="1:22">
      <c r="A31" s="461" t="s">
        <v>857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3"/>
    </row>
    <row r="32" spans="1:22" ht="68.25" customHeight="1">
      <c r="A32" s="208">
        <v>1</v>
      </c>
      <c r="B32" s="208" t="s">
        <v>813</v>
      </c>
      <c r="C32" s="86" t="s">
        <v>173</v>
      </c>
      <c r="D32" s="86" t="s">
        <v>809</v>
      </c>
      <c r="E32" s="250">
        <v>1</v>
      </c>
      <c r="F32" s="86" t="s">
        <v>870</v>
      </c>
      <c r="G32" s="153" t="s">
        <v>865</v>
      </c>
      <c r="H32" s="222" t="s">
        <v>1092</v>
      </c>
      <c r="I32" s="207"/>
      <c r="J32" s="207"/>
      <c r="K32" s="207"/>
      <c r="L32" s="240"/>
      <c r="M32" s="240"/>
      <c r="N32" s="240"/>
      <c r="O32" s="240"/>
      <c r="P32" s="240"/>
      <c r="Q32" s="240"/>
      <c r="R32" s="240"/>
      <c r="S32" s="240"/>
      <c r="T32" s="240"/>
      <c r="U32" s="207">
        <v>38.92</v>
      </c>
      <c r="V32" s="41"/>
    </row>
    <row r="33" spans="1:24" ht="46.5" customHeight="1">
      <c r="A33" s="208">
        <v>2</v>
      </c>
      <c r="B33" s="208" t="s">
        <v>815</v>
      </c>
      <c r="C33" s="86" t="s">
        <v>169</v>
      </c>
      <c r="D33" s="86" t="s">
        <v>810</v>
      </c>
      <c r="E33" s="250">
        <v>1</v>
      </c>
      <c r="F33" s="86" t="s">
        <v>812</v>
      </c>
      <c r="G33" s="153" t="s">
        <v>866</v>
      </c>
      <c r="H33" s="222">
        <v>45.64</v>
      </c>
      <c r="I33" s="207">
        <v>1</v>
      </c>
      <c r="J33" s="207"/>
      <c r="K33" s="207"/>
      <c r="L33" s="91"/>
      <c r="M33" s="91"/>
      <c r="N33" s="91"/>
      <c r="O33" s="91"/>
      <c r="P33" s="91"/>
      <c r="Q33" s="91"/>
      <c r="R33" s="91"/>
      <c r="S33" s="91"/>
      <c r="T33" s="91"/>
      <c r="U33" s="207">
        <v>9.75</v>
      </c>
      <c r="V33" s="38"/>
    </row>
    <row r="34" spans="1:24" ht="37.5" customHeight="1">
      <c r="A34" s="208">
        <v>3</v>
      </c>
      <c r="B34" s="208" t="s">
        <v>816</v>
      </c>
      <c r="C34" s="86" t="s">
        <v>159</v>
      </c>
      <c r="D34" s="86" t="s">
        <v>807</v>
      </c>
      <c r="E34" s="250">
        <v>1</v>
      </c>
      <c r="F34" s="46" t="s">
        <v>871</v>
      </c>
      <c r="G34" s="153" t="s">
        <v>866</v>
      </c>
      <c r="H34" s="223">
        <v>45.81</v>
      </c>
      <c r="I34" s="207">
        <v>1</v>
      </c>
      <c r="J34" s="207"/>
      <c r="K34" s="207"/>
      <c r="L34" s="92"/>
      <c r="M34" s="92"/>
      <c r="N34" s="92"/>
      <c r="O34" s="92"/>
      <c r="P34" s="244">
        <v>1</v>
      </c>
      <c r="Q34" s="91"/>
      <c r="R34" s="91"/>
      <c r="S34" s="91"/>
      <c r="T34" s="91"/>
      <c r="U34" s="207">
        <v>18.29</v>
      </c>
      <c r="V34" s="41"/>
    </row>
    <row r="35" spans="1:24" ht="18.75" customHeight="1">
      <c r="A35" s="171"/>
      <c r="B35" s="331" t="s">
        <v>433</v>
      </c>
      <c r="C35" s="332"/>
      <c r="D35" s="333"/>
      <c r="E35" s="47">
        <f>E32+E34+E33</f>
        <v>3</v>
      </c>
      <c r="F35" s="28"/>
      <c r="G35" s="161"/>
      <c r="H35" s="60">
        <f>SUM(H32:H34)</f>
        <v>91.45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66.960000000000008</v>
      </c>
      <c r="V35" s="1"/>
    </row>
    <row r="40" spans="1:24" ht="15.75">
      <c r="A40" s="464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55"/>
      <c r="X40" s="55"/>
    </row>
    <row r="41" spans="1:24">
      <c r="A41" s="55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65"/>
      <c r="V41" s="446"/>
      <c r="W41" s="55"/>
      <c r="X41" s="55"/>
    </row>
    <row r="42" spans="1:24">
      <c r="A42" s="55"/>
      <c r="B42" s="55"/>
      <c r="C42" s="55"/>
      <c r="D42" s="55"/>
      <c r="E42" s="249"/>
      <c r="F42" s="55"/>
      <c r="G42" s="156"/>
      <c r="H42" s="55"/>
      <c r="I42" s="55"/>
      <c r="J42" s="139"/>
      <c r="K42" s="139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79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="89" zoomScaleSheetLayoutView="89" workbookViewId="0">
      <pane xSplit="1" ySplit="7" topLeftCell="B27" activePane="bottomRight" state="frozen"/>
      <selection pane="topRight" activeCell="B1" sqref="B1"/>
      <selection pane="bottomLeft" activeCell="A8" sqref="A8"/>
      <selection pane="bottomRight" activeCell="U33" sqref="U33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4" customWidth="1"/>
    <col min="8" max="8" width="10.140625" customWidth="1"/>
    <col min="9" max="9" width="2" hidden="1" customWidth="1"/>
    <col min="10" max="10" width="10.140625" style="140" customWidth="1"/>
    <col min="11" max="11" width="9.85546875" style="140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4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4">
      <c r="A3" s="385" t="s">
        <v>1068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238" t="str">
        <f>Summary!U3</f>
        <v>Date:-30.11.2014</v>
      </c>
      <c r="V3" s="239"/>
    </row>
    <row r="4" spans="1:24" ht="32.25" customHeight="1">
      <c r="A4" s="388" t="s">
        <v>1125</v>
      </c>
      <c r="B4" s="481"/>
      <c r="C4" s="481"/>
      <c r="D4" s="481"/>
      <c r="E4" s="481"/>
      <c r="F4" s="481"/>
      <c r="G4" s="482"/>
      <c r="H4" s="388" t="s">
        <v>771</v>
      </c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4" ht="13.5" customHeight="1">
      <c r="A5" s="370" t="s">
        <v>0</v>
      </c>
      <c r="B5" s="370" t="s">
        <v>1</v>
      </c>
      <c r="C5" s="370" t="s">
        <v>2</v>
      </c>
      <c r="D5" s="370" t="s">
        <v>3</v>
      </c>
      <c r="E5" s="370" t="s">
        <v>768</v>
      </c>
      <c r="F5" s="370" t="s">
        <v>4</v>
      </c>
      <c r="G5" s="370" t="s">
        <v>5</v>
      </c>
      <c r="H5" s="370" t="s">
        <v>6</v>
      </c>
      <c r="I5" s="478" t="s">
        <v>16</v>
      </c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80"/>
      <c r="U5" s="370" t="s">
        <v>20</v>
      </c>
      <c r="V5" s="377" t="s">
        <v>14</v>
      </c>
    </row>
    <row r="6" spans="1:24" ht="23.25" customHeight="1">
      <c r="A6" s="371"/>
      <c r="B6" s="371"/>
      <c r="C6" s="371"/>
      <c r="D6" s="371"/>
      <c r="E6" s="371"/>
      <c r="F6" s="371"/>
      <c r="G6" s="371"/>
      <c r="H6" s="371"/>
      <c r="I6" s="380" t="s">
        <v>7</v>
      </c>
      <c r="J6" s="373" t="s">
        <v>995</v>
      </c>
      <c r="K6" s="373" t="s">
        <v>996</v>
      </c>
      <c r="L6" s="382" t="s">
        <v>15</v>
      </c>
      <c r="M6" s="370" t="s">
        <v>10</v>
      </c>
      <c r="N6" s="370" t="s">
        <v>9</v>
      </c>
      <c r="O6" s="457" t="s">
        <v>17</v>
      </c>
      <c r="P6" s="458"/>
      <c r="Q6" s="438" t="s">
        <v>18</v>
      </c>
      <c r="R6" s="439"/>
      <c r="S6" s="483" t="s">
        <v>13</v>
      </c>
      <c r="T6" s="370" t="s">
        <v>8</v>
      </c>
      <c r="U6" s="371"/>
      <c r="V6" s="378"/>
    </row>
    <row r="7" spans="1:24" ht="22.5" customHeight="1">
      <c r="A7" s="372"/>
      <c r="B7" s="372"/>
      <c r="C7" s="372"/>
      <c r="D7" s="372"/>
      <c r="E7" s="372"/>
      <c r="F7" s="372"/>
      <c r="G7" s="372"/>
      <c r="H7" s="372"/>
      <c r="I7" s="381"/>
      <c r="J7" s="373"/>
      <c r="K7" s="373"/>
      <c r="L7" s="383"/>
      <c r="M7" s="371"/>
      <c r="N7" s="372"/>
      <c r="O7" s="8" t="s">
        <v>11</v>
      </c>
      <c r="P7" s="8" t="s">
        <v>12</v>
      </c>
      <c r="Q7" s="8" t="s">
        <v>11</v>
      </c>
      <c r="R7" s="8" t="s">
        <v>12</v>
      </c>
      <c r="S7" s="484"/>
      <c r="T7" s="372"/>
      <c r="U7" s="372"/>
      <c r="V7" s="379"/>
    </row>
    <row r="8" spans="1:24" ht="16.5" customHeight="1">
      <c r="A8" s="475" t="s">
        <v>876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  <c r="W8" s="54"/>
      <c r="X8" s="55"/>
    </row>
    <row r="9" spans="1:24" ht="21.75" customHeight="1">
      <c r="A9" s="346">
        <v>1</v>
      </c>
      <c r="B9" s="346" t="s">
        <v>78</v>
      </c>
      <c r="C9" s="469" t="s">
        <v>169</v>
      </c>
      <c r="D9" s="20" t="s">
        <v>170</v>
      </c>
      <c r="E9" s="23">
        <v>1</v>
      </c>
      <c r="F9" s="2" t="s">
        <v>682</v>
      </c>
      <c r="G9" s="364" t="s">
        <v>932</v>
      </c>
      <c r="H9" s="472">
        <v>131.15</v>
      </c>
      <c r="I9" s="17">
        <v>1</v>
      </c>
      <c r="J9" s="340" t="s">
        <v>1015</v>
      </c>
      <c r="K9" s="340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346">
        <v>13.68</v>
      </c>
      <c r="V9" s="18"/>
    </row>
    <row r="10" spans="1:24" ht="27.75" customHeight="1">
      <c r="A10" s="347"/>
      <c r="B10" s="347"/>
      <c r="C10" s="470"/>
      <c r="D10" s="6" t="s">
        <v>171</v>
      </c>
      <c r="E10" s="23">
        <v>2</v>
      </c>
      <c r="F10" s="2" t="s">
        <v>683</v>
      </c>
      <c r="G10" s="365"/>
      <c r="H10" s="473"/>
      <c r="I10" s="17"/>
      <c r="J10" s="341"/>
      <c r="K10" s="341"/>
      <c r="L10" s="168">
        <v>1</v>
      </c>
      <c r="M10" s="87"/>
      <c r="N10" s="87"/>
      <c r="O10" s="87"/>
      <c r="P10" s="87"/>
      <c r="Q10" s="87"/>
      <c r="R10" s="87"/>
      <c r="S10" s="87"/>
      <c r="T10" s="87"/>
      <c r="U10" s="347"/>
      <c r="V10" s="18"/>
    </row>
    <row r="11" spans="1:24" ht="31.5" customHeight="1">
      <c r="A11" s="348"/>
      <c r="B11" s="348"/>
      <c r="C11" s="471"/>
      <c r="D11" s="6" t="s">
        <v>172</v>
      </c>
      <c r="E11" s="23">
        <v>3</v>
      </c>
      <c r="F11" s="2" t="s">
        <v>684</v>
      </c>
      <c r="G11" s="366"/>
      <c r="H11" s="474"/>
      <c r="I11" s="17"/>
      <c r="J11" s="342"/>
      <c r="K11" s="342"/>
      <c r="L11" s="88"/>
      <c r="M11" s="88"/>
      <c r="N11" s="88"/>
      <c r="O11" s="88"/>
      <c r="P11" s="168"/>
      <c r="Q11" s="168">
        <v>1</v>
      </c>
      <c r="S11" s="87"/>
      <c r="T11" s="87"/>
      <c r="U11" s="348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685</v>
      </c>
      <c r="G12" s="160" t="s">
        <v>933</v>
      </c>
      <c r="H12" s="22">
        <v>44</v>
      </c>
      <c r="I12" s="17"/>
      <c r="J12" s="42" t="s">
        <v>1003</v>
      </c>
      <c r="K12" s="42" t="s">
        <v>1006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46">
        <v>39.020000000000003</v>
      </c>
      <c r="V12" s="36"/>
    </row>
    <row r="13" spans="1:24" ht="27" customHeight="1">
      <c r="A13" s="346">
        <v>3</v>
      </c>
      <c r="B13" s="346" t="s">
        <v>80</v>
      </c>
      <c r="C13" s="469" t="s">
        <v>174</v>
      </c>
      <c r="D13" s="6" t="s">
        <v>175</v>
      </c>
      <c r="E13" s="23">
        <v>1</v>
      </c>
      <c r="F13" s="2" t="s">
        <v>686</v>
      </c>
      <c r="G13" s="414" t="s">
        <v>934</v>
      </c>
      <c r="H13" s="472">
        <v>131.86000000000001</v>
      </c>
      <c r="I13" s="17"/>
      <c r="J13" s="340" t="s">
        <v>1016</v>
      </c>
      <c r="K13" s="340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6">
        <v>120.28</v>
      </c>
      <c r="V13" s="36"/>
    </row>
    <row r="14" spans="1:24" ht="28.5" customHeight="1">
      <c r="A14" s="347"/>
      <c r="B14" s="347"/>
      <c r="C14" s="470"/>
      <c r="D14" s="6" t="s">
        <v>176</v>
      </c>
      <c r="E14" s="23">
        <v>2</v>
      </c>
      <c r="F14" s="34" t="s">
        <v>687</v>
      </c>
      <c r="G14" s="414"/>
      <c r="H14" s="473"/>
      <c r="I14" s="17"/>
      <c r="J14" s="341"/>
      <c r="K14" s="34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7"/>
      <c r="V14" s="36"/>
    </row>
    <row r="15" spans="1:24" ht="30.75" customHeight="1">
      <c r="A15" s="348"/>
      <c r="B15" s="348"/>
      <c r="C15" s="471"/>
      <c r="D15" s="6" t="s">
        <v>177</v>
      </c>
      <c r="E15" s="23">
        <v>3</v>
      </c>
      <c r="F15" s="34" t="s">
        <v>576</v>
      </c>
      <c r="G15" s="414"/>
      <c r="H15" s="474"/>
      <c r="I15" s="17"/>
      <c r="J15" s="342"/>
      <c r="K15" s="342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48"/>
      <c r="V15" s="36"/>
    </row>
    <row r="16" spans="1:24" ht="30" customHeight="1">
      <c r="A16" s="346">
        <v>4</v>
      </c>
      <c r="B16" s="346" t="s">
        <v>81</v>
      </c>
      <c r="C16" s="469" t="s">
        <v>174</v>
      </c>
      <c r="D16" s="6" t="s">
        <v>174</v>
      </c>
      <c r="E16" s="23">
        <v>1</v>
      </c>
      <c r="F16" s="34" t="s">
        <v>577</v>
      </c>
      <c r="G16" s="414" t="s">
        <v>952</v>
      </c>
      <c r="H16" s="472">
        <v>177.37</v>
      </c>
      <c r="I16" s="17"/>
      <c r="J16" s="340" t="s">
        <v>1017</v>
      </c>
      <c r="K16" s="340" t="s">
        <v>1006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66">
        <v>149.28</v>
      </c>
      <c r="V16" s="36"/>
    </row>
    <row r="17" spans="1:22" ht="29.25" customHeight="1">
      <c r="A17" s="347"/>
      <c r="B17" s="347"/>
      <c r="C17" s="470"/>
      <c r="D17" s="6" t="s">
        <v>178</v>
      </c>
      <c r="E17" s="23">
        <v>2</v>
      </c>
      <c r="F17" s="34" t="s">
        <v>688</v>
      </c>
      <c r="G17" s="414"/>
      <c r="H17" s="473"/>
      <c r="I17" s="17"/>
      <c r="J17" s="341"/>
      <c r="K17" s="341"/>
      <c r="L17" s="88"/>
      <c r="M17" s="88"/>
      <c r="N17" s="88"/>
      <c r="O17" s="88"/>
      <c r="P17" s="88"/>
      <c r="Q17" s="88"/>
      <c r="R17" s="88"/>
      <c r="S17" s="88"/>
      <c r="T17" s="88">
        <v>1</v>
      </c>
      <c r="U17" s="467"/>
      <c r="V17" s="36"/>
    </row>
    <row r="18" spans="1:22" ht="28.5" customHeight="1">
      <c r="A18" s="347"/>
      <c r="B18" s="347"/>
      <c r="C18" s="470"/>
      <c r="D18" s="6" t="s">
        <v>179</v>
      </c>
      <c r="E18" s="23">
        <v>3</v>
      </c>
      <c r="F18" s="34" t="s">
        <v>578</v>
      </c>
      <c r="G18" s="414"/>
      <c r="H18" s="473"/>
      <c r="I18" s="17"/>
      <c r="J18" s="341"/>
      <c r="K18" s="34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67"/>
      <c r="V18" s="36"/>
    </row>
    <row r="19" spans="1:22" ht="28.5" customHeight="1">
      <c r="A19" s="348"/>
      <c r="B19" s="348"/>
      <c r="C19" s="471"/>
      <c r="D19" s="2" t="s">
        <v>180</v>
      </c>
      <c r="E19" s="23">
        <v>4</v>
      </c>
      <c r="F19" s="34" t="s">
        <v>689</v>
      </c>
      <c r="G19" s="414"/>
      <c r="H19" s="474"/>
      <c r="I19" s="17"/>
      <c r="J19" s="342"/>
      <c r="K19" s="342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68"/>
      <c r="V19" s="36"/>
    </row>
    <row r="20" spans="1:22" ht="21.75" customHeight="1">
      <c r="A20" s="346">
        <v>5</v>
      </c>
      <c r="B20" s="346" t="s">
        <v>82</v>
      </c>
      <c r="C20" s="469" t="s">
        <v>181</v>
      </c>
      <c r="D20" s="6" t="s">
        <v>182</v>
      </c>
      <c r="E20" s="23">
        <v>1</v>
      </c>
      <c r="F20" s="2" t="s">
        <v>690</v>
      </c>
      <c r="G20" s="352" t="s">
        <v>935</v>
      </c>
      <c r="H20" s="472">
        <v>142.74</v>
      </c>
      <c r="I20" s="17"/>
      <c r="J20" s="340" t="s">
        <v>1018</v>
      </c>
      <c r="K20" s="340" t="s">
        <v>1006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488">
        <v>129.41999999999999</v>
      </c>
      <c r="V20" s="18"/>
    </row>
    <row r="21" spans="1:22" ht="28.5" customHeight="1">
      <c r="A21" s="347"/>
      <c r="B21" s="347"/>
      <c r="C21" s="470"/>
      <c r="D21" s="6" t="s">
        <v>183</v>
      </c>
      <c r="E21" s="23">
        <v>2</v>
      </c>
      <c r="F21" s="2" t="s">
        <v>691</v>
      </c>
      <c r="G21" s="353"/>
      <c r="H21" s="473"/>
      <c r="I21" s="17"/>
      <c r="J21" s="341"/>
      <c r="K21" s="341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489"/>
      <c r="V21" s="36"/>
    </row>
    <row r="22" spans="1:22" ht="31.5" customHeight="1">
      <c r="A22" s="348"/>
      <c r="B22" s="348"/>
      <c r="C22" s="471"/>
      <c r="D22" s="6" t="s">
        <v>184</v>
      </c>
      <c r="E22" s="23">
        <v>3</v>
      </c>
      <c r="F22" s="2" t="s">
        <v>692</v>
      </c>
      <c r="G22" s="354"/>
      <c r="H22" s="474"/>
      <c r="I22" s="17"/>
      <c r="J22" s="342"/>
      <c r="K22" s="342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490"/>
      <c r="V22" s="18"/>
    </row>
    <row r="23" spans="1:22" ht="25.5" customHeight="1">
      <c r="A23" s="346">
        <v>6</v>
      </c>
      <c r="B23" s="346" t="s">
        <v>83</v>
      </c>
      <c r="C23" s="469" t="s">
        <v>181</v>
      </c>
      <c r="D23" s="6" t="s">
        <v>185</v>
      </c>
      <c r="E23" s="23">
        <v>1</v>
      </c>
      <c r="F23" s="34" t="s">
        <v>693</v>
      </c>
      <c r="G23" s="352" t="s">
        <v>959</v>
      </c>
      <c r="H23" s="472">
        <v>141.58000000000001</v>
      </c>
      <c r="I23" s="17"/>
      <c r="J23" s="340" t="s">
        <v>1019</v>
      </c>
      <c r="K23" s="340" t="s">
        <v>1006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46">
        <v>50.79</v>
      </c>
      <c r="V23" s="53"/>
    </row>
    <row r="24" spans="1:22" ht="32.25" customHeight="1">
      <c r="A24" s="347"/>
      <c r="B24" s="347"/>
      <c r="C24" s="470"/>
      <c r="D24" s="6" t="s">
        <v>186</v>
      </c>
      <c r="E24" s="23">
        <v>2</v>
      </c>
      <c r="F24" s="34" t="s">
        <v>694</v>
      </c>
      <c r="G24" s="353"/>
      <c r="H24" s="473"/>
      <c r="I24" s="17"/>
      <c r="J24" s="341"/>
      <c r="K24" s="341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47"/>
      <c r="V24" s="36"/>
    </row>
    <row r="25" spans="1:22" ht="30" customHeight="1">
      <c r="A25" s="348"/>
      <c r="B25" s="348"/>
      <c r="C25" s="471"/>
      <c r="D25" s="6" t="s">
        <v>187</v>
      </c>
      <c r="E25" s="23">
        <v>3</v>
      </c>
      <c r="F25" s="2" t="s">
        <v>695</v>
      </c>
      <c r="G25" s="354"/>
      <c r="H25" s="474"/>
      <c r="I25" s="17">
        <v>1</v>
      </c>
      <c r="J25" s="342"/>
      <c r="K25" s="342"/>
      <c r="L25" s="242"/>
      <c r="M25" s="87"/>
      <c r="N25" s="87"/>
      <c r="O25" s="87"/>
      <c r="P25" s="87"/>
      <c r="Q25" s="87"/>
      <c r="R25" s="87"/>
      <c r="S25" s="87"/>
      <c r="T25" s="87"/>
      <c r="U25" s="348"/>
      <c r="V25" s="18"/>
    </row>
    <row r="26" spans="1:22" ht="29.25" customHeight="1">
      <c r="A26" s="346">
        <v>7</v>
      </c>
      <c r="B26" s="346" t="s">
        <v>84</v>
      </c>
      <c r="C26" s="469" t="s">
        <v>181</v>
      </c>
      <c r="D26" s="6" t="s">
        <v>188</v>
      </c>
      <c r="E26" s="23">
        <v>1</v>
      </c>
      <c r="F26" s="2" t="s">
        <v>696</v>
      </c>
      <c r="G26" s="352" t="s">
        <v>936</v>
      </c>
      <c r="H26" s="472">
        <v>93.2</v>
      </c>
      <c r="I26" s="17"/>
      <c r="J26" s="340" t="s">
        <v>1020</v>
      </c>
      <c r="K26" s="340" t="s">
        <v>1006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6">
        <v>91.68</v>
      </c>
      <c r="V26" s="18"/>
    </row>
    <row r="27" spans="1:22" ht="30.75" customHeight="1">
      <c r="A27" s="348"/>
      <c r="B27" s="348"/>
      <c r="C27" s="471"/>
      <c r="D27" s="6" t="s">
        <v>189</v>
      </c>
      <c r="E27" s="23">
        <v>2</v>
      </c>
      <c r="F27" s="34" t="s">
        <v>697</v>
      </c>
      <c r="G27" s="354"/>
      <c r="H27" s="474"/>
      <c r="I27" s="17"/>
      <c r="J27" s="342"/>
      <c r="K27" s="342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48"/>
      <c r="V27" s="36"/>
    </row>
    <row r="28" spans="1:22" ht="29.25" customHeight="1">
      <c r="A28" s="346">
        <v>8</v>
      </c>
      <c r="B28" s="346" t="s">
        <v>85</v>
      </c>
      <c r="C28" s="469" t="s">
        <v>190</v>
      </c>
      <c r="D28" s="6" t="s">
        <v>191</v>
      </c>
      <c r="E28" s="23">
        <v>1</v>
      </c>
      <c r="F28" s="34" t="s">
        <v>698</v>
      </c>
      <c r="G28" s="352" t="s">
        <v>937</v>
      </c>
      <c r="H28" s="472">
        <v>246.08</v>
      </c>
      <c r="I28" s="17"/>
      <c r="J28" s="340" t="s">
        <v>997</v>
      </c>
      <c r="K28" s="340" t="s">
        <v>1006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66">
        <v>205.66</v>
      </c>
      <c r="V28" s="18"/>
    </row>
    <row r="29" spans="1:22" ht="18" customHeight="1">
      <c r="A29" s="347"/>
      <c r="B29" s="347"/>
      <c r="C29" s="470"/>
      <c r="D29" s="6" t="s">
        <v>192</v>
      </c>
      <c r="E29" s="23">
        <v>2</v>
      </c>
      <c r="F29" s="2" t="s">
        <v>699</v>
      </c>
      <c r="G29" s="353"/>
      <c r="H29" s="473"/>
      <c r="I29" s="17"/>
      <c r="J29" s="341"/>
      <c r="K29" s="341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67"/>
      <c r="V29" s="18"/>
    </row>
    <row r="30" spans="1:22" ht="30" customHeight="1">
      <c r="A30" s="347"/>
      <c r="B30" s="347"/>
      <c r="C30" s="470"/>
      <c r="D30" s="6" t="s">
        <v>193</v>
      </c>
      <c r="E30" s="23">
        <v>3</v>
      </c>
      <c r="F30" s="34" t="s">
        <v>700</v>
      </c>
      <c r="G30" s="353"/>
      <c r="H30" s="473"/>
      <c r="I30" s="17"/>
      <c r="J30" s="341"/>
      <c r="K30" s="341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67"/>
      <c r="V30" s="36"/>
    </row>
    <row r="31" spans="1:22" ht="18.75" customHeight="1">
      <c r="A31" s="347"/>
      <c r="B31" s="347"/>
      <c r="C31" s="470"/>
      <c r="D31" s="6" t="s">
        <v>194</v>
      </c>
      <c r="E31" s="23">
        <v>4</v>
      </c>
      <c r="F31" s="34" t="s">
        <v>701</v>
      </c>
      <c r="G31" s="353"/>
      <c r="H31" s="473"/>
      <c r="I31" s="17"/>
      <c r="J31" s="341"/>
      <c r="K31" s="341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67"/>
      <c r="V31" s="36"/>
    </row>
    <row r="32" spans="1:22" ht="30" customHeight="1">
      <c r="A32" s="348"/>
      <c r="B32" s="348"/>
      <c r="C32" s="471"/>
      <c r="D32" s="6" t="s">
        <v>190</v>
      </c>
      <c r="E32" s="23">
        <v>5</v>
      </c>
      <c r="F32" s="2" t="s">
        <v>702</v>
      </c>
      <c r="G32" s="354"/>
      <c r="H32" s="474"/>
      <c r="I32" s="17"/>
      <c r="J32" s="342"/>
      <c r="K32" s="342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68"/>
      <c r="V32" s="18"/>
    </row>
    <row r="33" spans="1:24" ht="18.75" customHeight="1">
      <c r="A33" s="13"/>
      <c r="B33" s="331" t="s">
        <v>433</v>
      </c>
      <c r="C33" s="332"/>
      <c r="D33" s="333"/>
      <c r="E33" s="27">
        <f>E11+E12+E15+E19+E22+E25+E27+E32</f>
        <v>24</v>
      </c>
      <c r="F33" s="28"/>
      <c r="G33" s="161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2</v>
      </c>
      <c r="T33" s="27">
        <f>SUM(T9:T32)</f>
        <v>17</v>
      </c>
      <c r="U33" s="27">
        <f t="shared" si="0"/>
        <v>799.81</v>
      </c>
      <c r="V33" s="1"/>
    </row>
    <row r="34" spans="1:24">
      <c r="A34" s="485" t="s">
        <v>857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7"/>
    </row>
    <row r="35" spans="1:24" ht="48">
      <c r="A35" s="208">
        <v>1</v>
      </c>
      <c r="B35" s="208" t="s">
        <v>814</v>
      </c>
      <c r="C35" s="228" t="s">
        <v>808</v>
      </c>
      <c r="D35" s="86" t="s">
        <v>185</v>
      </c>
      <c r="E35" s="208">
        <v>1</v>
      </c>
      <c r="F35" s="86" t="s">
        <v>811</v>
      </c>
      <c r="G35" s="153" t="s">
        <v>960</v>
      </c>
      <c r="H35" s="222">
        <v>45.5</v>
      </c>
      <c r="I35" s="207">
        <v>1</v>
      </c>
      <c r="J35" s="207" t="s">
        <v>1021</v>
      </c>
      <c r="K35" s="207" t="s">
        <v>1007</v>
      </c>
      <c r="L35" s="91"/>
      <c r="M35" s="91"/>
      <c r="N35" s="91"/>
      <c r="O35" s="91"/>
      <c r="P35" s="91"/>
      <c r="Q35" s="91"/>
      <c r="R35" s="91"/>
      <c r="S35" s="91"/>
      <c r="T35" s="91"/>
      <c r="U35" s="207"/>
      <c r="V35" s="38" t="s">
        <v>950</v>
      </c>
    </row>
    <row r="36" spans="1:24" ht="18.75" customHeight="1">
      <c r="A36" s="224"/>
      <c r="B36" s="337" t="s">
        <v>433</v>
      </c>
      <c r="C36" s="338"/>
      <c r="D36" s="339"/>
      <c r="E36" s="218">
        <f>E35</f>
        <v>1</v>
      </c>
      <c r="F36" s="225"/>
      <c r="G36" s="226"/>
      <c r="H36" s="227">
        <f>SUM(H35:H35)</f>
        <v>45.5</v>
      </c>
      <c r="I36" s="217">
        <f>SUM(I35:I35)</f>
        <v>1</v>
      </c>
      <c r="J36" s="217"/>
      <c r="K36" s="217"/>
      <c r="L36" s="217">
        <f t="shared" ref="L36:U36" si="1">SUM(L35:L35)</f>
        <v>0</v>
      </c>
      <c r="M36" s="217">
        <f t="shared" si="1"/>
        <v>0</v>
      </c>
      <c r="N36" s="217">
        <f t="shared" si="1"/>
        <v>0</v>
      </c>
      <c r="O36" s="217">
        <f t="shared" si="1"/>
        <v>0</v>
      </c>
      <c r="P36" s="217">
        <f t="shared" si="1"/>
        <v>0</v>
      </c>
      <c r="Q36" s="217">
        <f t="shared" si="1"/>
        <v>0</v>
      </c>
      <c r="R36" s="217">
        <f t="shared" si="1"/>
        <v>0</v>
      </c>
      <c r="S36" s="217">
        <f t="shared" si="1"/>
        <v>0</v>
      </c>
      <c r="T36" s="217">
        <f t="shared" si="1"/>
        <v>0</v>
      </c>
      <c r="U36" s="217">
        <f t="shared" si="1"/>
        <v>0</v>
      </c>
      <c r="V36" s="214"/>
    </row>
    <row r="41" spans="1:24" ht="15.75">
      <c r="A41" s="464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55"/>
      <c r="X41" s="55"/>
    </row>
    <row r="42" spans="1:24">
      <c r="A42" s="55"/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65"/>
      <c r="V42" s="446"/>
      <c r="W42" s="55"/>
      <c r="X42" s="55"/>
    </row>
    <row r="43" spans="1:24">
      <c r="A43" s="55"/>
      <c r="B43" s="55"/>
      <c r="C43" s="55"/>
      <c r="D43" s="55"/>
      <c r="E43" s="55"/>
      <c r="F43" s="55"/>
      <c r="G43" s="156"/>
      <c r="H43" s="55"/>
      <c r="I43" s="55"/>
      <c r="J43" s="139"/>
      <c r="K43" s="139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89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86" zoomScaleSheetLayoutView="8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5" sqref="A5:A7"/>
    </sheetView>
  </sheetViews>
  <sheetFormatPr defaultRowHeight="5.65" customHeight="1"/>
  <cols>
    <col min="1" max="1" width="3.28515625" style="182" customWidth="1"/>
    <col min="2" max="2" width="7.140625" customWidth="1"/>
    <col min="3" max="3" width="7.5703125" customWidth="1"/>
    <col min="4" max="4" width="10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15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ht="15">
      <c r="A3" s="498" t="s">
        <v>1075</v>
      </c>
      <c r="B3" s="499"/>
      <c r="C3" s="499"/>
      <c r="D3" s="499"/>
      <c r="E3" s="499"/>
      <c r="F3" s="499"/>
      <c r="G3" s="499"/>
      <c r="H3" s="499"/>
      <c r="I3" s="499"/>
      <c r="J3" s="500" t="str">
        <f>Summary!U3</f>
        <v>Date:-30.11.2014</v>
      </c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</row>
    <row r="4" spans="1:22" ht="41.25" customHeight="1">
      <c r="A4" s="443" t="s">
        <v>1126</v>
      </c>
      <c r="B4" s="444"/>
      <c r="C4" s="444"/>
      <c r="D4" s="444"/>
      <c r="E4" s="444"/>
      <c r="F4" s="444"/>
      <c r="G4" s="444"/>
      <c r="H4" s="445"/>
      <c r="I4" s="388" t="s">
        <v>771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2" ht="20.2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370" t="s">
        <v>20</v>
      </c>
      <c r="V5" s="377" t="s">
        <v>14</v>
      </c>
    </row>
    <row r="6" spans="1:22" ht="24" customHeight="1">
      <c r="A6" s="373"/>
      <c r="B6" s="373"/>
      <c r="C6" s="373"/>
      <c r="D6" s="373"/>
      <c r="E6" s="373"/>
      <c r="F6" s="373"/>
      <c r="G6" s="373"/>
      <c r="H6" s="373"/>
      <c r="I6" s="380" t="s">
        <v>7</v>
      </c>
      <c r="J6" s="373" t="s">
        <v>995</v>
      </c>
      <c r="K6" s="373" t="s">
        <v>996</v>
      </c>
      <c r="L6" s="432" t="s">
        <v>15</v>
      </c>
      <c r="M6" s="434" t="s">
        <v>10</v>
      </c>
      <c r="N6" s="370" t="s">
        <v>9</v>
      </c>
      <c r="O6" s="391" t="s">
        <v>17</v>
      </c>
      <c r="P6" s="392"/>
      <c r="Q6" s="391" t="s">
        <v>18</v>
      </c>
      <c r="R6" s="392"/>
      <c r="S6" s="459" t="s">
        <v>13</v>
      </c>
      <c r="T6" s="436" t="s">
        <v>8</v>
      </c>
      <c r="U6" s="371"/>
      <c r="V6" s="378"/>
    </row>
    <row r="7" spans="1:22" ht="41.25" customHeight="1">
      <c r="A7" s="373"/>
      <c r="B7" s="373"/>
      <c r="C7" s="373"/>
      <c r="D7" s="373"/>
      <c r="E7" s="373"/>
      <c r="F7" s="373"/>
      <c r="G7" s="373"/>
      <c r="H7" s="373"/>
      <c r="I7" s="381"/>
      <c r="J7" s="373"/>
      <c r="K7" s="373"/>
      <c r="L7" s="433"/>
      <c r="M7" s="435"/>
      <c r="N7" s="372"/>
      <c r="O7" s="170" t="s">
        <v>11</v>
      </c>
      <c r="P7" s="170" t="s">
        <v>12</v>
      </c>
      <c r="Q7" s="170" t="s">
        <v>11</v>
      </c>
      <c r="R7" s="170" t="s">
        <v>12</v>
      </c>
      <c r="S7" s="460"/>
      <c r="T7" s="437"/>
      <c r="U7" s="372"/>
      <c r="V7" s="379"/>
    </row>
    <row r="8" spans="1:22" ht="16.5" customHeight="1">
      <c r="A8" s="475" t="s">
        <v>1061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33.75">
      <c r="A9" s="346">
        <v>1</v>
      </c>
      <c r="B9" s="346" t="s">
        <v>127</v>
      </c>
      <c r="C9" s="469" t="s">
        <v>357</v>
      </c>
      <c r="D9" s="6" t="s">
        <v>357</v>
      </c>
      <c r="E9" s="181">
        <v>1</v>
      </c>
      <c r="F9" s="2" t="s">
        <v>703</v>
      </c>
      <c r="G9" s="497" t="s">
        <v>938</v>
      </c>
      <c r="H9" s="357">
        <v>191.68</v>
      </c>
      <c r="I9" s="17">
        <v>1</v>
      </c>
      <c r="J9" s="340" t="s">
        <v>1022</v>
      </c>
      <c r="K9" s="340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397">
        <v>106.74</v>
      </c>
      <c r="V9" s="259" t="s">
        <v>1093</v>
      </c>
    </row>
    <row r="10" spans="1:22" ht="25.5">
      <c r="A10" s="347"/>
      <c r="B10" s="347"/>
      <c r="C10" s="470"/>
      <c r="D10" s="6" t="s">
        <v>358</v>
      </c>
      <c r="E10" s="181">
        <v>2</v>
      </c>
      <c r="F10" s="2" t="s">
        <v>704</v>
      </c>
      <c r="G10" s="497"/>
      <c r="H10" s="358"/>
      <c r="I10" s="17"/>
      <c r="J10" s="341"/>
      <c r="K10" s="341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398"/>
      <c r="V10" s="259" t="s">
        <v>1094</v>
      </c>
    </row>
    <row r="11" spans="1:22" ht="22.5">
      <c r="A11" s="347"/>
      <c r="B11" s="347"/>
      <c r="C11" s="470"/>
      <c r="D11" s="6" t="s">
        <v>359</v>
      </c>
      <c r="E11" s="181">
        <v>3</v>
      </c>
      <c r="F11" s="2" t="s">
        <v>705</v>
      </c>
      <c r="G11" s="497"/>
      <c r="H11" s="358"/>
      <c r="I11" s="17"/>
      <c r="J11" s="341"/>
      <c r="K11" s="341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398"/>
      <c r="V11" s="259" t="s">
        <v>1094</v>
      </c>
    </row>
    <row r="12" spans="1:22" ht="18.75" customHeight="1">
      <c r="A12" s="348"/>
      <c r="B12" s="348"/>
      <c r="C12" s="471"/>
      <c r="D12" s="6" t="s">
        <v>360</v>
      </c>
      <c r="E12" s="181">
        <v>4</v>
      </c>
      <c r="F12" s="2" t="s">
        <v>706</v>
      </c>
      <c r="G12" s="497"/>
      <c r="H12" s="359"/>
      <c r="I12" s="17"/>
      <c r="J12" s="342"/>
      <c r="K12" s="342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399"/>
      <c r="V12" s="259" t="s">
        <v>1094</v>
      </c>
    </row>
    <row r="13" spans="1:22" ht="56.25">
      <c r="A13" s="346">
        <v>2</v>
      </c>
      <c r="B13" s="346" t="s">
        <v>128</v>
      </c>
      <c r="C13" s="469" t="s">
        <v>357</v>
      </c>
      <c r="D13" s="19" t="s">
        <v>361</v>
      </c>
      <c r="E13" s="181">
        <v>1</v>
      </c>
      <c r="F13" s="2" t="s">
        <v>707</v>
      </c>
      <c r="G13" s="494" t="s">
        <v>939</v>
      </c>
      <c r="H13" s="357">
        <v>147.57</v>
      </c>
      <c r="I13" s="17"/>
      <c r="J13" s="340" t="s">
        <v>1023</v>
      </c>
      <c r="K13" s="340" t="s">
        <v>1006</v>
      </c>
      <c r="L13" s="88"/>
      <c r="M13" s="88"/>
      <c r="N13" s="88"/>
      <c r="O13" s="88"/>
      <c r="P13" s="88">
        <v>1</v>
      </c>
      <c r="Q13" s="87"/>
      <c r="R13" s="87"/>
      <c r="S13" s="87"/>
      <c r="T13" s="87"/>
      <c r="U13" s="357">
        <v>72.069999999999993</v>
      </c>
      <c r="V13" s="259" t="s">
        <v>1095</v>
      </c>
    </row>
    <row r="14" spans="1:22" ht="45">
      <c r="A14" s="347"/>
      <c r="B14" s="347"/>
      <c r="C14" s="470"/>
      <c r="D14" s="6" t="s">
        <v>56</v>
      </c>
      <c r="E14" s="181">
        <v>2</v>
      </c>
      <c r="F14" s="20" t="s">
        <v>708</v>
      </c>
      <c r="G14" s="495"/>
      <c r="H14" s="358"/>
      <c r="I14" s="17"/>
      <c r="J14" s="341"/>
      <c r="K14" s="341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58"/>
      <c r="V14" s="259" t="s">
        <v>1096</v>
      </c>
    </row>
    <row r="15" spans="1:22" ht="33.75">
      <c r="A15" s="348"/>
      <c r="B15" s="348"/>
      <c r="C15" s="471"/>
      <c r="D15" s="6" t="s">
        <v>362</v>
      </c>
      <c r="E15" s="181">
        <v>3</v>
      </c>
      <c r="F15" s="2" t="s">
        <v>709</v>
      </c>
      <c r="G15" s="496"/>
      <c r="H15" s="359"/>
      <c r="I15" s="17"/>
      <c r="J15" s="342"/>
      <c r="K15" s="342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59"/>
      <c r="V15" s="259" t="s">
        <v>1097</v>
      </c>
    </row>
    <row r="16" spans="1:22" ht="25.5" customHeight="1">
      <c r="A16" s="346">
        <v>3</v>
      </c>
      <c r="B16" s="346" t="s">
        <v>129</v>
      </c>
      <c r="C16" s="469" t="s">
        <v>363</v>
      </c>
      <c r="D16" s="6" t="s">
        <v>364</v>
      </c>
      <c r="E16" s="181">
        <v>1</v>
      </c>
      <c r="F16" s="2" t="s">
        <v>710</v>
      </c>
      <c r="G16" s="494" t="s">
        <v>961</v>
      </c>
      <c r="H16" s="357">
        <v>144.85</v>
      </c>
      <c r="I16" s="17"/>
      <c r="J16" s="340" t="s">
        <v>1024</v>
      </c>
      <c r="K16" s="340" t="s">
        <v>1028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57">
        <v>114.31</v>
      </c>
      <c r="V16" s="259" t="s">
        <v>1088</v>
      </c>
    </row>
    <row r="17" spans="1:22" ht="33.75">
      <c r="A17" s="347"/>
      <c r="B17" s="347"/>
      <c r="C17" s="470"/>
      <c r="D17" s="6" t="s">
        <v>365</v>
      </c>
      <c r="E17" s="181">
        <v>2</v>
      </c>
      <c r="F17" s="2" t="s">
        <v>711</v>
      </c>
      <c r="G17" s="495"/>
      <c r="H17" s="358"/>
      <c r="I17" s="17"/>
      <c r="J17" s="341"/>
      <c r="K17" s="341"/>
      <c r="L17" s="88"/>
      <c r="M17" s="88"/>
      <c r="N17" s="88"/>
      <c r="O17" s="88"/>
      <c r="P17" s="88"/>
      <c r="Q17" s="88"/>
      <c r="R17" s="88"/>
      <c r="S17" s="168">
        <v>1</v>
      </c>
      <c r="T17" s="87"/>
      <c r="U17" s="358"/>
      <c r="V17" s="259" t="s">
        <v>1097</v>
      </c>
    </row>
    <row r="18" spans="1:22" ht="15">
      <c r="A18" s="348"/>
      <c r="B18" s="348"/>
      <c r="C18" s="471"/>
      <c r="D18" s="6" t="s">
        <v>366</v>
      </c>
      <c r="E18" s="181">
        <v>3</v>
      </c>
      <c r="F18" s="2" t="s">
        <v>712</v>
      </c>
      <c r="G18" s="496"/>
      <c r="H18" s="359"/>
      <c r="I18" s="17"/>
      <c r="J18" s="342"/>
      <c r="K18" s="342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59"/>
      <c r="V18" s="259" t="s">
        <v>1088</v>
      </c>
    </row>
    <row r="19" spans="1:22" ht="17.25" customHeight="1">
      <c r="A19" s="346">
        <v>4</v>
      </c>
      <c r="B19" s="346" t="s">
        <v>130</v>
      </c>
      <c r="C19" s="469" t="s">
        <v>363</v>
      </c>
      <c r="D19" s="6" t="s">
        <v>367</v>
      </c>
      <c r="E19" s="181">
        <v>1</v>
      </c>
      <c r="F19" s="2" t="s">
        <v>713</v>
      </c>
      <c r="G19" s="494" t="s">
        <v>962</v>
      </c>
      <c r="H19" s="357">
        <v>146.08000000000001</v>
      </c>
      <c r="I19" s="17"/>
      <c r="J19" s="340" t="s">
        <v>1024</v>
      </c>
      <c r="K19" s="340" t="s">
        <v>1028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57">
        <v>48.26</v>
      </c>
      <c r="V19" s="259" t="s">
        <v>1098</v>
      </c>
    </row>
    <row r="20" spans="1:22" ht="33.75">
      <c r="A20" s="347"/>
      <c r="B20" s="347"/>
      <c r="C20" s="470"/>
      <c r="D20" s="183" t="s">
        <v>368</v>
      </c>
      <c r="E20" s="181">
        <v>2</v>
      </c>
      <c r="F20" s="2" t="s">
        <v>715</v>
      </c>
      <c r="G20" s="495"/>
      <c r="H20" s="358"/>
      <c r="I20" s="17"/>
      <c r="J20" s="341"/>
      <c r="K20" s="341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58"/>
      <c r="V20" s="259" t="s">
        <v>1099</v>
      </c>
    </row>
    <row r="21" spans="1:22" ht="45">
      <c r="A21" s="348"/>
      <c r="B21" s="348"/>
      <c r="C21" s="471"/>
      <c r="D21" s="6" t="s">
        <v>369</v>
      </c>
      <c r="E21" s="181">
        <v>3</v>
      </c>
      <c r="F21" s="2" t="s">
        <v>714</v>
      </c>
      <c r="G21" s="496"/>
      <c r="H21" s="359"/>
      <c r="I21" s="17"/>
      <c r="J21" s="342"/>
      <c r="K21" s="342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59"/>
      <c r="V21" s="259" t="s">
        <v>1089</v>
      </c>
    </row>
    <row r="22" spans="1:22" ht="15">
      <c r="A22" s="346">
        <v>5</v>
      </c>
      <c r="B22" s="346" t="s">
        <v>131</v>
      </c>
      <c r="C22" s="469" t="s">
        <v>370</v>
      </c>
      <c r="D22" s="6" t="s">
        <v>371</v>
      </c>
      <c r="E22" s="181">
        <v>1</v>
      </c>
      <c r="F22" s="2" t="s">
        <v>716</v>
      </c>
      <c r="G22" s="491" t="s">
        <v>940</v>
      </c>
      <c r="H22" s="357">
        <v>206.86</v>
      </c>
      <c r="I22" s="17"/>
      <c r="J22" s="340" t="s">
        <v>1025</v>
      </c>
      <c r="K22" s="340" t="s">
        <v>1006</v>
      </c>
      <c r="L22" s="88"/>
      <c r="M22" s="88"/>
      <c r="N22" s="88"/>
      <c r="O22" s="88"/>
      <c r="P22" s="88"/>
      <c r="Q22" s="88"/>
      <c r="R22" s="88"/>
      <c r="S22" s="235"/>
      <c r="T22" s="235">
        <v>1</v>
      </c>
      <c r="U22" s="466">
        <v>198.94</v>
      </c>
      <c r="V22" s="259" t="s">
        <v>1090</v>
      </c>
    </row>
    <row r="23" spans="1:22" ht="15">
      <c r="A23" s="347"/>
      <c r="B23" s="347"/>
      <c r="C23" s="470"/>
      <c r="D23" s="6" t="s">
        <v>372</v>
      </c>
      <c r="E23" s="181">
        <v>2</v>
      </c>
      <c r="F23" s="2" t="s">
        <v>717</v>
      </c>
      <c r="G23" s="492"/>
      <c r="H23" s="358"/>
      <c r="I23" s="17"/>
      <c r="J23" s="341"/>
      <c r="K23" s="341"/>
      <c r="L23" s="88"/>
      <c r="M23" s="88"/>
      <c r="N23" s="88"/>
      <c r="O23" s="88"/>
      <c r="P23" s="88"/>
      <c r="Q23" s="88"/>
      <c r="R23" s="88"/>
      <c r="S23" s="235"/>
      <c r="T23" s="235">
        <v>1</v>
      </c>
      <c r="U23" s="467"/>
      <c r="V23" s="259" t="s">
        <v>1090</v>
      </c>
    </row>
    <row r="24" spans="1:22" ht="23.25" customHeight="1">
      <c r="A24" s="347"/>
      <c r="B24" s="347"/>
      <c r="C24" s="470"/>
      <c r="D24" s="6" t="s">
        <v>373</v>
      </c>
      <c r="E24" s="181">
        <v>3</v>
      </c>
      <c r="F24" s="2" t="s">
        <v>718</v>
      </c>
      <c r="G24" s="492"/>
      <c r="H24" s="358"/>
      <c r="I24" s="17"/>
      <c r="J24" s="341"/>
      <c r="K24" s="341"/>
      <c r="L24" s="88"/>
      <c r="M24" s="88"/>
      <c r="N24" s="88"/>
      <c r="O24" s="88"/>
      <c r="P24" s="88"/>
      <c r="Q24" s="88"/>
      <c r="R24" s="88"/>
      <c r="S24" s="235">
        <v>1</v>
      </c>
      <c r="T24" s="237"/>
      <c r="U24" s="467"/>
      <c r="V24" s="259" t="s">
        <v>1100</v>
      </c>
    </row>
    <row r="25" spans="1:22" ht="22.5">
      <c r="A25" s="348"/>
      <c r="B25" s="348"/>
      <c r="C25" s="471"/>
      <c r="D25" s="6" t="s">
        <v>298</v>
      </c>
      <c r="E25" s="181">
        <v>4</v>
      </c>
      <c r="F25" s="19" t="s">
        <v>719</v>
      </c>
      <c r="G25" s="493"/>
      <c r="H25" s="359"/>
      <c r="I25" s="17"/>
      <c r="J25" s="342"/>
      <c r="K25" s="342"/>
      <c r="L25" s="88"/>
      <c r="M25" s="88"/>
      <c r="N25" s="88"/>
      <c r="O25" s="88"/>
      <c r="P25" s="88"/>
      <c r="Q25" s="88"/>
      <c r="R25" s="88"/>
      <c r="S25" s="235"/>
      <c r="T25" s="235">
        <v>1</v>
      </c>
      <c r="U25" s="468"/>
      <c r="V25" s="259" t="s">
        <v>1090</v>
      </c>
    </row>
    <row r="26" spans="1:22" ht="15">
      <c r="A26" s="346">
        <v>6</v>
      </c>
      <c r="B26" s="346" t="s">
        <v>132</v>
      </c>
      <c r="C26" s="469" t="s">
        <v>370</v>
      </c>
      <c r="D26" s="6" t="s">
        <v>374</v>
      </c>
      <c r="E26" s="181">
        <v>1</v>
      </c>
      <c r="F26" s="2" t="s">
        <v>720</v>
      </c>
      <c r="G26" s="491" t="s">
        <v>941</v>
      </c>
      <c r="H26" s="357">
        <v>197.84</v>
      </c>
      <c r="I26" s="17"/>
      <c r="J26" s="340" t="s">
        <v>1026</v>
      </c>
      <c r="K26" s="340" t="s">
        <v>1006</v>
      </c>
      <c r="L26" s="88"/>
      <c r="M26" s="88"/>
      <c r="N26" s="88"/>
      <c r="O26" s="88"/>
      <c r="P26" s="88"/>
      <c r="Q26" s="88"/>
      <c r="R26" s="88"/>
      <c r="S26" s="235"/>
      <c r="T26" s="235">
        <v>1</v>
      </c>
      <c r="U26" s="343">
        <v>138.93</v>
      </c>
      <c r="V26" s="259" t="s">
        <v>1090</v>
      </c>
    </row>
    <row r="27" spans="1:22" ht="25.5" customHeight="1">
      <c r="A27" s="347"/>
      <c r="B27" s="347"/>
      <c r="C27" s="470"/>
      <c r="D27" s="6" t="s">
        <v>375</v>
      </c>
      <c r="E27" s="181">
        <v>2</v>
      </c>
      <c r="F27" s="2" t="s">
        <v>721</v>
      </c>
      <c r="G27" s="492"/>
      <c r="H27" s="358"/>
      <c r="I27" s="17"/>
      <c r="J27" s="341"/>
      <c r="K27" s="341"/>
      <c r="L27" s="88"/>
      <c r="M27" s="88"/>
      <c r="N27" s="88"/>
      <c r="O27" s="88"/>
      <c r="P27" s="88"/>
      <c r="Q27" s="88"/>
      <c r="R27" s="88"/>
      <c r="S27" s="235">
        <v>1</v>
      </c>
      <c r="U27" s="344"/>
      <c r="V27" s="259" t="s">
        <v>1101</v>
      </c>
    </row>
    <row r="28" spans="1:22" ht="15">
      <c r="A28" s="347"/>
      <c r="B28" s="347"/>
      <c r="C28" s="470"/>
      <c r="D28" s="6" t="s">
        <v>370</v>
      </c>
      <c r="E28" s="181">
        <v>3</v>
      </c>
      <c r="F28" s="2" t="s">
        <v>722</v>
      </c>
      <c r="G28" s="492"/>
      <c r="H28" s="358"/>
      <c r="I28" s="17"/>
      <c r="J28" s="341"/>
      <c r="K28" s="341"/>
      <c r="L28" s="88"/>
      <c r="M28" s="88"/>
      <c r="N28" s="88"/>
      <c r="O28" s="88"/>
      <c r="P28" s="88"/>
      <c r="Q28" s="88"/>
      <c r="R28" s="88"/>
      <c r="S28" s="235"/>
      <c r="T28" s="245">
        <v>1</v>
      </c>
      <c r="U28" s="344"/>
      <c r="V28" s="259" t="s">
        <v>1090</v>
      </c>
    </row>
    <row r="29" spans="1:22" ht="15">
      <c r="A29" s="348"/>
      <c r="B29" s="348"/>
      <c r="C29" s="471"/>
      <c r="D29" s="6" t="s">
        <v>376</v>
      </c>
      <c r="E29" s="181">
        <v>4</v>
      </c>
      <c r="F29" s="2" t="s">
        <v>723</v>
      </c>
      <c r="G29" s="493"/>
      <c r="H29" s="359"/>
      <c r="I29" s="17"/>
      <c r="J29" s="342"/>
      <c r="K29" s="342"/>
      <c r="L29" s="88"/>
      <c r="M29" s="88"/>
      <c r="N29" s="88"/>
      <c r="O29" s="88"/>
      <c r="P29" s="88"/>
      <c r="Q29" s="88"/>
      <c r="R29" s="88"/>
      <c r="S29" s="235"/>
      <c r="T29" s="235">
        <v>1</v>
      </c>
      <c r="U29" s="345"/>
      <c r="V29" s="259" t="s">
        <v>1090</v>
      </c>
    </row>
    <row r="30" spans="1:22" ht="23.25" customHeight="1">
      <c r="A30" s="171"/>
      <c r="B30" s="331" t="s">
        <v>433</v>
      </c>
      <c r="C30" s="332"/>
      <c r="D30" s="333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1</v>
      </c>
      <c r="P30" s="43">
        <f t="shared" si="0"/>
        <v>2</v>
      </c>
      <c r="Q30" s="43">
        <f t="shared" si="0"/>
        <v>1</v>
      </c>
      <c r="R30" s="43">
        <f t="shared" si="0"/>
        <v>1</v>
      </c>
      <c r="S30" s="43">
        <f t="shared" si="0"/>
        <v>9</v>
      </c>
      <c r="T30" s="43">
        <f>SUM(T9:T29)</f>
        <v>6</v>
      </c>
      <c r="U30" s="105">
        <f t="shared" si="0"/>
        <v>679.25</v>
      </c>
      <c r="V30" s="1"/>
    </row>
    <row r="31" spans="1:22" ht="15.75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15748031496063" right="0.15748031496063" top="0.118110236220472" bottom="0.118110236220472" header="0.118110236220472" footer="0.118110236220472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showGridLines="0" view="pageBreakPreview" zoomScale="86" zoomScaleNormal="75" zoomScaleSheetLayoutView="86" workbookViewId="0">
      <pane xSplit="1" ySplit="7" topLeftCell="B7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73" sqref="O73"/>
    </sheetView>
  </sheetViews>
  <sheetFormatPr defaultRowHeight="5.65" customHeight="1"/>
  <cols>
    <col min="1" max="1" width="3.85546875" style="182" customWidth="1"/>
    <col min="2" max="2" width="7.140625" customWidth="1"/>
    <col min="3" max="3" width="7.5703125" customWidth="1"/>
    <col min="4" max="4" width="9.140625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55" t="s">
        <v>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15">
      <c r="A2" s="456" t="str">
        <f>'Patna (West)'!A2</f>
        <v>Progress report for the construction of USS school building ( Fin. Year. 2009-10)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ht="15">
      <c r="A3" s="498" t="s">
        <v>1076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505"/>
      <c r="U3" s="238" t="str">
        <f>Summary!U3</f>
        <v>Date:-30.11.2014</v>
      </c>
      <c r="V3" s="239"/>
    </row>
    <row r="4" spans="1:22" ht="43.5" customHeight="1">
      <c r="A4" s="517" t="s">
        <v>1127</v>
      </c>
      <c r="B4" s="518"/>
      <c r="C4" s="518"/>
      <c r="D4" s="518"/>
      <c r="E4" s="518"/>
      <c r="F4" s="518"/>
      <c r="G4" s="518"/>
      <c r="H4" s="519"/>
      <c r="I4" s="388" t="s">
        <v>771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2" ht="20.2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374" t="s">
        <v>16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U5" s="370" t="s">
        <v>20</v>
      </c>
      <c r="V5" s="377" t="s">
        <v>14</v>
      </c>
    </row>
    <row r="6" spans="1:22" ht="24" customHeight="1">
      <c r="A6" s="373"/>
      <c r="B6" s="373"/>
      <c r="C6" s="373"/>
      <c r="D6" s="373"/>
      <c r="E6" s="373"/>
      <c r="F6" s="373"/>
      <c r="G6" s="373"/>
      <c r="H6" s="373"/>
      <c r="I6" s="380" t="s">
        <v>7</v>
      </c>
      <c r="J6" s="373" t="s">
        <v>995</v>
      </c>
      <c r="K6" s="373" t="s">
        <v>996</v>
      </c>
      <c r="L6" s="432" t="s">
        <v>15</v>
      </c>
      <c r="M6" s="434" t="s">
        <v>10</v>
      </c>
      <c r="N6" s="370" t="s">
        <v>9</v>
      </c>
      <c r="O6" s="391" t="s">
        <v>17</v>
      </c>
      <c r="P6" s="392"/>
      <c r="Q6" s="391" t="s">
        <v>18</v>
      </c>
      <c r="R6" s="392"/>
      <c r="S6" s="459" t="s">
        <v>13</v>
      </c>
      <c r="T6" s="436" t="s">
        <v>8</v>
      </c>
      <c r="U6" s="371"/>
      <c r="V6" s="378"/>
    </row>
    <row r="7" spans="1:22" ht="41.25" customHeight="1">
      <c r="A7" s="373"/>
      <c r="B7" s="373"/>
      <c r="C7" s="373"/>
      <c r="D7" s="373"/>
      <c r="E7" s="373"/>
      <c r="F7" s="373"/>
      <c r="G7" s="373"/>
      <c r="H7" s="373"/>
      <c r="I7" s="381"/>
      <c r="J7" s="373"/>
      <c r="K7" s="373"/>
      <c r="L7" s="433"/>
      <c r="M7" s="435"/>
      <c r="N7" s="372"/>
      <c r="O7" s="8" t="s">
        <v>11</v>
      </c>
      <c r="P7" s="8" t="s">
        <v>12</v>
      </c>
      <c r="Q7" s="8" t="s">
        <v>11</v>
      </c>
      <c r="R7" s="8" t="s">
        <v>12</v>
      </c>
      <c r="S7" s="460"/>
      <c r="T7" s="437"/>
      <c r="U7" s="372"/>
      <c r="V7" s="379"/>
    </row>
    <row r="8" spans="1:22" ht="16.5" customHeight="1">
      <c r="A8" s="475" t="s">
        <v>876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26.25" customHeight="1">
      <c r="A9" s="346">
        <v>1</v>
      </c>
      <c r="B9" s="346" t="s">
        <v>133</v>
      </c>
      <c r="C9" s="508" t="s">
        <v>377</v>
      </c>
      <c r="D9" s="11" t="s">
        <v>378</v>
      </c>
      <c r="E9" s="181">
        <v>1</v>
      </c>
      <c r="F9" s="12" t="s">
        <v>724</v>
      </c>
      <c r="G9" s="491" t="s">
        <v>942</v>
      </c>
      <c r="H9" s="357">
        <v>197.18</v>
      </c>
      <c r="I9" s="17"/>
      <c r="J9" s="340" t="s">
        <v>1027</v>
      </c>
      <c r="K9" s="340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43">
        <v>178.48</v>
      </c>
      <c r="V9" s="16"/>
    </row>
    <row r="10" spans="1:22" ht="26.25" customHeight="1">
      <c r="A10" s="347"/>
      <c r="B10" s="347"/>
      <c r="C10" s="509"/>
      <c r="D10" s="11" t="s">
        <v>379</v>
      </c>
      <c r="E10" s="181">
        <v>2</v>
      </c>
      <c r="F10" s="12" t="s">
        <v>725</v>
      </c>
      <c r="G10" s="492"/>
      <c r="H10" s="358"/>
      <c r="I10" s="17"/>
      <c r="J10" s="341"/>
      <c r="K10" s="34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44"/>
      <c r="V10" s="36"/>
    </row>
    <row r="11" spans="1:22" ht="19.5" customHeight="1">
      <c r="A11" s="347"/>
      <c r="B11" s="347"/>
      <c r="C11" s="509"/>
      <c r="D11" s="11" t="s">
        <v>379</v>
      </c>
      <c r="E11" s="181">
        <v>3</v>
      </c>
      <c r="F11" s="12" t="s">
        <v>726</v>
      </c>
      <c r="G11" s="492"/>
      <c r="H11" s="358"/>
      <c r="I11" s="17"/>
      <c r="J11" s="341"/>
      <c r="K11" s="34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44"/>
      <c r="V11" s="16"/>
    </row>
    <row r="12" spans="1:22" ht="22.5">
      <c r="A12" s="348"/>
      <c r="B12" s="348"/>
      <c r="C12" s="510"/>
      <c r="D12" s="11" t="s">
        <v>380</v>
      </c>
      <c r="E12" s="181">
        <v>4</v>
      </c>
      <c r="F12" s="21" t="s">
        <v>727</v>
      </c>
      <c r="G12" s="493"/>
      <c r="H12" s="359"/>
      <c r="I12" s="17"/>
      <c r="J12" s="342"/>
      <c r="K12" s="34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45"/>
      <c r="V12" s="16"/>
    </row>
    <row r="13" spans="1:22" ht="13.5" customHeight="1">
      <c r="A13" s="346">
        <v>2</v>
      </c>
      <c r="B13" s="346" t="s">
        <v>134</v>
      </c>
      <c r="C13" s="469" t="s">
        <v>377</v>
      </c>
      <c r="D13" s="6" t="s">
        <v>381</v>
      </c>
      <c r="E13" s="181">
        <v>1</v>
      </c>
      <c r="F13" s="2" t="s">
        <v>728</v>
      </c>
      <c r="G13" s="491" t="s">
        <v>1056</v>
      </c>
      <c r="H13" s="357">
        <v>195.36</v>
      </c>
      <c r="I13" s="17"/>
      <c r="J13" s="340"/>
      <c r="K13" s="340"/>
      <c r="L13" s="168"/>
      <c r="M13" s="168"/>
      <c r="N13" s="168"/>
      <c r="O13" s="168"/>
      <c r="P13" s="168"/>
      <c r="Q13" s="168"/>
      <c r="R13" s="168">
        <v>1</v>
      </c>
      <c r="S13" s="87"/>
      <c r="T13" s="87"/>
      <c r="U13" s="357">
        <v>131.71</v>
      </c>
      <c r="V13" s="16"/>
    </row>
    <row r="14" spans="1:22" ht="16.5" customHeight="1">
      <c r="A14" s="347"/>
      <c r="B14" s="347"/>
      <c r="C14" s="470"/>
      <c r="D14" s="6" t="s">
        <v>382</v>
      </c>
      <c r="E14" s="181">
        <v>2</v>
      </c>
      <c r="F14" s="2" t="s">
        <v>729</v>
      </c>
      <c r="G14" s="492"/>
      <c r="H14" s="358"/>
      <c r="I14" s="17"/>
      <c r="J14" s="341"/>
      <c r="K14" s="341"/>
      <c r="L14" s="168"/>
      <c r="M14" s="168"/>
      <c r="N14" s="168"/>
      <c r="O14" s="168"/>
      <c r="P14" s="168"/>
      <c r="Q14" s="168"/>
      <c r="R14" s="168"/>
      <c r="S14" s="168">
        <v>1</v>
      </c>
      <c r="T14" s="87"/>
      <c r="U14" s="358"/>
      <c r="V14" s="16"/>
    </row>
    <row r="15" spans="1:22" ht="26.25" customHeight="1">
      <c r="A15" s="347"/>
      <c r="B15" s="347"/>
      <c r="C15" s="470"/>
      <c r="D15" s="6" t="s">
        <v>383</v>
      </c>
      <c r="E15" s="181">
        <v>3</v>
      </c>
      <c r="F15" s="2" t="s">
        <v>730</v>
      </c>
      <c r="G15" s="492"/>
      <c r="H15" s="358"/>
      <c r="I15" s="17"/>
      <c r="J15" s="341"/>
      <c r="K15" s="341"/>
      <c r="L15" s="168"/>
      <c r="M15" s="168"/>
      <c r="N15" s="168"/>
      <c r="O15" s="168"/>
      <c r="P15" s="168"/>
      <c r="Q15" s="168"/>
      <c r="R15" s="168"/>
      <c r="S15" s="168">
        <v>1</v>
      </c>
      <c r="T15" s="87"/>
      <c r="U15" s="358"/>
      <c r="V15" s="16"/>
    </row>
    <row r="16" spans="1:22" ht="16.5" customHeight="1">
      <c r="A16" s="348"/>
      <c r="B16" s="348"/>
      <c r="C16" s="471"/>
      <c r="D16" s="6" t="s">
        <v>377</v>
      </c>
      <c r="E16" s="181">
        <v>4</v>
      </c>
      <c r="F16" s="2" t="s">
        <v>731</v>
      </c>
      <c r="G16" s="493"/>
      <c r="H16" s="359"/>
      <c r="I16" s="17"/>
      <c r="J16" s="342"/>
      <c r="K16" s="342"/>
      <c r="L16" s="168"/>
      <c r="M16" s="168"/>
      <c r="N16" s="168"/>
      <c r="O16" s="168"/>
      <c r="P16" s="168"/>
      <c r="Q16" s="168"/>
      <c r="R16" s="168"/>
      <c r="S16" s="168">
        <v>1</v>
      </c>
      <c r="T16" s="87"/>
      <c r="U16" s="359"/>
      <c r="V16" s="16"/>
    </row>
    <row r="17" spans="1:22" ht="15">
      <c r="A17" s="346">
        <v>3</v>
      </c>
      <c r="B17" s="346" t="s">
        <v>135</v>
      </c>
      <c r="C17" s="508" t="s">
        <v>377</v>
      </c>
      <c r="D17" s="11" t="s">
        <v>384</v>
      </c>
      <c r="E17" s="181">
        <v>1</v>
      </c>
      <c r="F17" s="12" t="s">
        <v>732</v>
      </c>
      <c r="G17" s="491" t="s">
        <v>963</v>
      </c>
      <c r="H17" s="357">
        <v>197</v>
      </c>
      <c r="I17" s="17"/>
      <c r="J17" s="340" t="s">
        <v>1019</v>
      </c>
      <c r="K17" s="340" t="s">
        <v>1028</v>
      </c>
      <c r="L17" s="88"/>
      <c r="M17" s="88"/>
      <c r="N17" s="88"/>
      <c r="O17" s="88"/>
      <c r="P17" s="168"/>
      <c r="Q17" s="88"/>
      <c r="R17" s="88"/>
      <c r="S17" s="88"/>
      <c r="T17" s="88">
        <v>1</v>
      </c>
      <c r="U17" s="357">
        <v>154.02000000000001</v>
      </c>
      <c r="V17" s="16"/>
    </row>
    <row r="18" spans="1:22" ht="25.5" customHeight="1">
      <c r="A18" s="347"/>
      <c r="B18" s="347"/>
      <c r="C18" s="509"/>
      <c r="D18" s="11" t="s">
        <v>385</v>
      </c>
      <c r="E18" s="181">
        <v>2</v>
      </c>
      <c r="F18" s="12" t="s">
        <v>733</v>
      </c>
      <c r="G18" s="492"/>
      <c r="H18" s="358"/>
      <c r="I18" s="17"/>
      <c r="J18" s="341"/>
      <c r="K18" s="34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58"/>
      <c r="V18" s="36"/>
    </row>
    <row r="19" spans="1:22" ht="23.25" customHeight="1">
      <c r="A19" s="347"/>
      <c r="B19" s="347"/>
      <c r="C19" s="509"/>
      <c r="D19" s="11" t="s">
        <v>386</v>
      </c>
      <c r="E19" s="181">
        <v>3</v>
      </c>
      <c r="F19" s="12" t="s">
        <v>734</v>
      </c>
      <c r="G19" s="492"/>
      <c r="H19" s="358"/>
      <c r="I19" s="17">
        <v>1</v>
      </c>
      <c r="J19" s="341"/>
      <c r="K19" s="341"/>
      <c r="L19" s="87"/>
      <c r="M19" s="87"/>
      <c r="N19" s="87"/>
      <c r="O19" s="87"/>
      <c r="P19" s="87"/>
      <c r="Q19" s="87"/>
      <c r="R19" s="87"/>
      <c r="S19" s="87"/>
      <c r="T19" s="87"/>
      <c r="U19" s="358"/>
      <c r="V19" s="30"/>
    </row>
    <row r="20" spans="1:22" ht="15.75" customHeight="1">
      <c r="A20" s="348"/>
      <c r="B20" s="348"/>
      <c r="C20" s="510"/>
      <c r="D20" s="11" t="s">
        <v>387</v>
      </c>
      <c r="E20" s="181">
        <v>4</v>
      </c>
      <c r="F20" s="12" t="s">
        <v>735</v>
      </c>
      <c r="G20" s="493"/>
      <c r="H20" s="359"/>
      <c r="I20" s="17"/>
      <c r="J20" s="342"/>
      <c r="K20" s="342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59"/>
      <c r="V20" s="16"/>
    </row>
    <row r="21" spans="1:22" ht="16.5" customHeight="1">
      <c r="A21" s="346">
        <v>4</v>
      </c>
      <c r="B21" s="346" t="s">
        <v>136</v>
      </c>
      <c r="C21" s="469" t="s">
        <v>388</v>
      </c>
      <c r="D21" s="6" t="s">
        <v>389</v>
      </c>
      <c r="E21" s="181">
        <v>1</v>
      </c>
      <c r="F21" s="34" t="s">
        <v>736</v>
      </c>
      <c r="G21" s="497" t="s">
        <v>946</v>
      </c>
      <c r="H21" s="357">
        <v>248.24</v>
      </c>
      <c r="I21" s="118"/>
      <c r="J21" s="393" t="s">
        <v>1003</v>
      </c>
      <c r="K21" s="393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488">
        <v>236.19</v>
      </c>
      <c r="V21" s="36"/>
    </row>
    <row r="22" spans="1:22" ht="15">
      <c r="A22" s="347"/>
      <c r="B22" s="347"/>
      <c r="C22" s="470"/>
      <c r="D22" s="6" t="s">
        <v>390</v>
      </c>
      <c r="E22" s="181">
        <v>2</v>
      </c>
      <c r="F22" s="2" t="s">
        <v>737</v>
      </c>
      <c r="G22" s="497"/>
      <c r="H22" s="358"/>
      <c r="I22" s="10"/>
      <c r="J22" s="393"/>
      <c r="K22" s="393"/>
      <c r="L22" s="90"/>
      <c r="M22" s="88"/>
      <c r="N22" s="88"/>
      <c r="O22" s="88"/>
      <c r="P22" s="88"/>
      <c r="Q22" s="88"/>
      <c r="R22" s="88"/>
      <c r="S22" s="88"/>
      <c r="T22" s="235">
        <v>1</v>
      </c>
      <c r="U22" s="489"/>
      <c r="V22" s="36"/>
    </row>
    <row r="23" spans="1:22" ht="15">
      <c r="A23" s="347"/>
      <c r="B23" s="347"/>
      <c r="C23" s="470"/>
      <c r="D23" s="6" t="s">
        <v>391</v>
      </c>
      <c r="E23" s="181">
        <v>3</v>
      </c>
      <c r="F23" s="34" t="s">
        <v>738</v>
      </c>
      <c r="G23" s="497"/>
      <c r="H23" s="358"/>
      <c r="I23" s="118"/>
      <c r="J23" s="393"/>
      <c r="K23" s="393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489"/>
      <c r="V23" s="36"/>
    </row>
    <row r="24" spans="1:22" ht="23.25" customHeight="1">
      <c r="A24" s="347"/>
      <c r="B24" s="347"/>
      <c r="C24" s="470"/>
      <c r="D24" s="6" t="s">
        <v>392</v>
      </c>
      <c r="E24" s="181">
        <v>4</v>
      </c>
      <c r="F24" s="35" t="s">
        <v>739</v>
      </c>
      <c r="G24" s="497"/>
      <c r="H24" s="358"/>
      <c r="I24" s="118"/>
      <c r="J24" s="393"/>
      <c r="K24" s="393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489"/>
      <c r="V24" s="36"/>
    </row>
    <row r="25" spans="1:22" ht="15" customHeight="1">
      <c r="A25" s="348"/>
      <c r="B25" s="348"/>
      <c r="C25" s="471"/>
      <c r="D25" s="6" t="s">
        <v>393</v>
      </c>
      <c r="E25" s="181">
        <v>5</v>
      </c>
      <c r="F25" s="2" t="s">
        <v>740</v>
      </c>
      <c r="G25" s="497"/>
      <c r="H25" s="359"/>
      <c r="I25" s="118"/>
      <c r="J25" s="393"/>
      <c r="K25" s="393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490"/>
      <c r="V25" s="31"/>
    </row>
    <row r="26" spans="1:22" ht="26.25" customHeight="1">
      <c r="A26" s="346">
        <v>5</v>
      </c>
      <c r="B26" s="346" t="s">
        <v>137</v>
      </c>
      <c r="C26" s="469" t="s">
        <v>394</v>
      </c>
      <c r="D26" s="6" t="s">
        <v>395</v>
      </c>
      <c r="E26" s="181">
        <v>1</v>
      </c>
      <c r="F26" s="2" t="s">
        <v>741</v>
      </c>
      <c r="G26" s="491" t="s">
        <v>943</v>
      </c>
      <c r="H26" s="357">
        <v>141.49</v>
      </c>
      <c r="I26" s="17"/>
      <c r="J26" s="340" t="s">
        <v>1029</v>
      </c>
      <c r="K26" s="340" t="s">
        <v>1006</v>
      </c>
      <c r="L26" s="88"/>
      <c r="M26" s="88"/>
      <c r="N26" s="88"/>
      <c r="O26" s="88"/>
      <c r="P26" s="88"/>
      <c r="Q26" s="88"/>
      <c r="R26" s="88"/>
      <c r="S26" s="235">
        <v>1</v>
      </c>
      <c r="T26" s="237"/>
      <c r="U26" s="357">
        <v>98.28</v>
      </c>
      <c r="V26" s="16"/>
    </row>
    <row r="27" spans="1:22" ht="26.25" customHeight="1">
      <c r="A27" s="347"/>
      <c r="B27" s="347"/>
      <c r="C27" s="470"/>
      <c r="D27" s="6" t="s">
        <v>396</v>
      </c>
      <c r="E27" s="181">
        <v>2</v>
      </c>
      <c r="F27" s="2" t="s">
        <v>742</v>
      </c>
      <c r="G27" s="492"/>
      <c r="H27" s="358"/>
      <c r="I27" s="17"/>
      <c r="J27" s="341"/>
      <c r="K27" s="341"/>
      <c r="L27" s="88"/>
      <c r="M27" s="88"/>
      <c r="N27" s="88"/>
      <c r="O27" s="88"/>
      <c r="P27" s="88"/>
      <c r="Q27" s="88"/>
      <c r="R27" s="88"/>
      <c r="S27" s="235">
        <v>1</v>
      </c>
      <c r="T27" s="237"/>
      <c r="U27" s="358"/>
      <c r="V27" s="36"/>
    </row>
    <row r="28" spans="1:22" ht="26.25" customHeight="1">
      <c r="A28" s="348"/>
      <c r="B28" s="348"/>
      <c r="C28" s="471"/>
      <c r="D28" s="6" t="s">
        <v>397</v>
      </c>
      <c r="E28" s="181">
        <v>3</v>
      </c>
      <c r="F28" s="2" t="s">
        <v>743</v>
      </c>
      <c r="G28" s="493"/>
      <c r="H28" s="359"/>
      <c r="I28" s="17"/>
      <c r="J28" s="342"/>
      <c r="K28" s="342"/>
      <c r="L28" s="88"/>
      <c r="M28" s="88"/>
      <c r="N28" s="88"/>
      <c r="O28" s="88"/>
      <c r="P28" s="88"/>
      <c r="Q28" s="88"/>
      <c r="R28" s="88"/>
      <c r="S28" s="235"/>
      <c r="T28" s="235">
        <v>1</v>
      </c>
      <c r="U28" s="359"/>
      <c r="V28" s="16"/>
    </row>
    <row r="29" spans="1:22" ht="26.25" customHeight="1">
      <c r="A29" s="346">
        <v>6</v>
      </c>
      <c r="B29" s="346" t="s">
        <v>138</v>
      </c>
      <c r="C29" s="469" t="s">
        <v>394</v>
      </c>
      <c r="D29" s="6" t="s">
        <v>398</v>
      </c>
      <c r="E29" s="181">
        <v>1</v>
      </c>
      <c r="F29" s="2" t="s">
        <v>744</v>
      </c>
      <c r="G29" s="491" t="s">
        <v>943</v>
      </c>
      <c r="H29" s="357">
        <v>193.67</v>
      </c>
      <c r="I29" s="17"/>
      <c r="J29" s="340" t="s">
        <v>1029</v>
      </c>
      <c r="K29" s="340" t="s">
        <v>1006</v>
      </c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88">
        <v>158.91</v>
      </c>
      <c r="V29" s="16"/>
    </row>
    <row r="30" spans="1:22" ht="15.75" customHeight="1">
      <c r="A30" s="347"/>
      <c r="B30" s="347"/>
      <c r="C30" s="470"/>
      <c r="D30" s="6" t="s">
        <v>399</v>
      </c>
      <c r="E30" s="181">
        <v>2</v>
      </c>
      <c r="F30" s="2" t="s">
        <v>745</v>
      </c>
      <c r="G30" s="492"/>
      <c r="H30" s="358"/>
      <c r="I30" s="17"/>
      <c r="J30" s="341"/>
      <c r="K30" s="341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89"/>
      <c r="V30" s="36"/>
    </row>
    <row r="31" spans="1:22" ht="15.75" customHeight="1">
      <c r="A31" s="347"/>
      <c r="B31" s="347"/>
      <c r="C31" s="470"/>
      <c r="D31" s="6" t="s">
        <v>400</v>
      </c>
      <c r="E31" s="181">
        <v>3</v>
      </c>
      <c r="F31" s="2" t="s">
        <v>746</v>
      </c>
      <c r="G31" s="492"/>
      <c r="H31" s="358"/>
      <c r="I31" s="17"/>
      <c r="J31" s="341"/>
      <c r="K31" s="341"/>
      <c r="L31" s="88"/>
      <c r="M31" s="88"/>
      <c r="N31" s="88"/>
      <c r="O31" s="88"/>
      <c r="P31" s="88"/>
      <c r="Q31" s="88"/>
      <c r="R31" s="88"/>
      <c r="S31" s="235">
        <v>1</v>
      </c>
      <c r="T31" s="87"/>
      <c r="U31" s="489"/>
      <c r="V31" s="16"/>
    </row>
    <row r="32" spans="1:22" ht="24.75" customHeight="1">
      <c r="A32" s="348"/>
      <c r="B32" s="348"/>
      <c r="C32" s="471"/>
      <c r="D32" s="6" t="s">
        <v>401</v>
      </c>
      <c r="E32" s="181">
        <v>4</v>
      </c>
      <c r="F32" s="2" t="s">
        <v>747</v>
      </c>
      <c r="G32" s="493"/>
      <c r="H32" s="359"/>
      <c r="I32" s="17"/>
      <c r="J32" s="342"/>
      <c r="K32" s="342"/>
      <c r="L32" s="88"/>
      <c r="M32" s="88"/>
      <c r="N32" s="88"/>
      <c r="O32" s="88"/>
      <c r="P32" s="88"/>
      <c r="Q32" s="88"/>
      <c r="R32" s="88"/>
      <c r="S32" s="88"/>
      <c r="T32" s="88">
        <v>1</v>
      </c>
      <c r="U32" s="490"/>
      <c r="V32" s="16"/>
    </row>
    <row r="33" spans="1:22" ht="25.5" customHeight="1">
      <c r="A33" s="346">
        <v>7</v>
      </c>
      <c r="B33" s="346" t="s">
        <v>139</v>
      </c>
      <c r="C33" s="469" t="s">
        <v>394</v>
      </c>
      <c r="D33" s="6" t="s">
        <v>402</v>
      </c>
      <c r="E33" s="181">
        <v>1</v>
      </c>
      <c r="F33" s="2" t="s">
        <v>748</v>
      </c>
      <c r="G33" s="491" t="s">
        <v>964</v>
      </c>
      <c r="H33" s="357">
        <v>144.88</v>
      </c>
      <c r="I33" s="17">
        <v>1</v>
      </c>
      <c r="J33" s="340" t="s">
        <v>1030</v>
      </c>
      <c r="K33" s="340" t="s">
        <v>1028</v>
      </c>
      <c r="L33" s="87"/>
      <c r="M33" s="87"/>
      <c r="N33" s="87"/>
      <c r="O33" s="87"/>
      <c r="P33" s="87"/>
      <c r="Q33" s="87"/>
      <c r="R33" s="87"/>
      <c r="S33" s="87"/>
      <c r="T33" s="87"/>
      <c r="U33" s="357"/>
      <c r="V33" s="16"/>
    </row>
    <row r="34" spans="1:22" ht="25.5" customHeight="1">
      <c r="A34" s="347"/>
      <c r="B34" s="347"/>
      <c r="C34" s="470"/>
      <c r="D34" s="6" t="s">
        <v>403</v>
      </c>
      <c r="E34" s="181">
        <v>2</v>
      </c>
      <c r="F34" s="2" t="s">
        <v>749</v>
      </c>
      <c r="G34" s="492"/>
      <c r="H34" s="358"/>
      <c r="I34" s="17">
        <v>1</v>
      </c>
      <c r="J34" s="341"/>
      <c r="K34" s="341"/>
      <c r="L34" s="87"/>
      <c r="M34" s="87"/>
      <c r="N34" s="87"/>
      <c r="O34" s="87"/>
      <c r="P34" s="87"/>
      <c r="Q34" s="87"/>
      <c r="R34" s="87"/>
      <c r="S34" s="87"/>
      <c r="T34" s="87"/>
      <c r="U34" s="358"/>
      <c r="V34" s="16"/>
    </row>
    <row r="35" spans="1:22" ht="15">
      <c r="A35" s="348"/>
      <c r="B35" s="348"/>
      <c r="C35" s="471"/>
      <c r="D35" s="6" t="s">
        <v>404</v>
      </c>
      <c r="E35" s="181">
        <v>3</v>
      </c>
      <c r="F35" s="2" t="s">
        <v>750</v>
      </c>
      <c r="G35" s="493"/>
      <c r="H35" s="359"/>
      <c r="I35" s="17">
        <v>1</v>
      </c>
      <c r="J35" s="342"/>
      <c r="K35" s="342"/>
      <c r="L35" s="87"/>
      <c r="M35" s="87"/>
      <c r="N35" s="87"/>
      <c r="O35" s="87"/>
      <c r="P35" s="87"/>
      <c r="Q35" s="87"/>
      <c r="R35" s="87"/>
      <c r="S35" s="87"/>
      <c r="T35" s="87"/>
      <c r="U35" s="359"/>
      <c r="V35" s="16"/>
    </row>
    <row r="36" spans="1:22" ht="26.25" customHeight="1">
      <c r="A36" s="346">
        <v>8</v>
      </c>
      <c r="B36" s="346" t="s">
        <v>140</v>
      </c>
      <c r="C36" s="508" t="s">
        <v>405</v>
      </c>
      <c r="D36" s="11" t="s">
        <v>406</v>
      </c>
      <c r="E36" s="181">
        <v>1</v>
      </c>
      <c r="F36" s="12" t="s">
        <v>751</v>
      </c>
      <c r="G36" s="491" t="s">
        <v>965</v>
      </c>
      <c r="H36" s="357">
        <v>193.41</v>
      </c>
      <c r="I36" s="17">
        <v>1</v>
      </c>
      <c r="J36" s="340" t="s">
        <v>1030</v>
      </c>
      <c r="K36" s="340" t="s">
        <v>1028</v>
      </c>
      <c r="L36" s="87"/>
      <c r="M36" s="87"/>
      <c r="N36" s="87"/>
      <c r="O36" s="87"/>
      <c r="P36" s="87"/>
      <c r="Q36" s="87"/>
      <c r="R36" s="87"/>
      <c r="S36" s="87"/>
      <c r="T36" s="87"/>
      <c r="U36" s="357">
        <v>137.12</v>
      </c>
      <c r="V36" s="16"/>
    </row>
    <row r="37" spans="1:22" ht="18.75" customHeight="1">
      <c r="A37" s="347"/>
      <c r="B37" s="347"/>
      <c r="C37" s="509"/>
      <c r="D37" s="11" t="s">
        <v>407</v>
      </c>
      <c r="E37" s="181">
        <v>2</v>
      </c>
      <c r="F37" s="12" t="s">
        <v>752</v>
      </c>
      <c r="G37" s="492"/>
      <c r="H37" s="358"/>
      <c r="I37" s="17"/>
      <c r="J37" s="341"/>
      <c r="K37" s="341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358"/>
      <c r="V37" s="16"/>
    </row>
    <row r="38" spans="1:22" ht="15" customHeight="1">
      <c r="A38" s="347"/>
      <c r="B38" s="347"/>
      <c r="C38" s="509"/>
      <c r="D38" s="11" t="s">
        <v>407</v>
      </c>
      <c r="E38" s="181">
        <v>3</v>
      </c>
      <c r="F38" s="12" t="s">
        <v>753</v>
      </c>
      <c r="G38" s="492"/>
      <c r="H38" s="358"/>
      <c r="I38" s="17"/>
      <c r="J38" s="341"/>
      <c r="K38" s="341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358"/>
      <c r="V38" s="36"/>
    </row>
    <row r="39" spans="1:22" ht="29.25" customHeight="1">
      <c r="A39" s="348"/>
      <c r="B39" s="348"/>
      <c r="C39" s="510"/>
      <c r="D39" s="11" t="s">
        <v>408</v>
      </c>
      <c r="E39" s="181">
        <v>4</v>
      </c>
      <c r="F39" s="12" t="s">
        <v>754</v>
      </c>
      <c r="G39" s="493"/>
      <c r="H39" s="359"/>
      <c r="I39" s="17"/>
      <c r="J39" s="342"/>
      <c r="K39" s="342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359"/>
      <c r="V39" s="16"/>
    </row>
    <row r="40" spans="1:22" ht="25.5" customHeight="1">
      <c r="A40" s="346">
        <v>9</v>
      </c>
      <c r="B40" s="346" t="s">
        <v>141</v>
      </c>
      <c r="C40" s="508" t="s">
        <v>405</v>
      </c>
      <c r="D40" s="11" t="s">
        <v>409</v>
      </c>
      <c r="E40" s="181">
        <v>1</v>
      </c>
      <c r="F40" s="12" t="s">
        <v>755</v>
      </c>
      <c r="G40" s="491" t="s">
        <v>966</v>
      </c>
      <c r="H40" s="357">
        <v>189.08</v>
      </c>
      <c r="I40" s="17">
        <v>1</v>
      </c>
      <c r="J40" s="340" t="s">
        <v>1030</v>
      </c>
      <c r="K40" s="340" t="s">
        <v>1028</v>
      </c>
      <c r="L40" s="87"/>
      <c r="M40" s="87"/>
      <c r="N40" s="87"/>
      <c r="O40" s="87"/>
      <c r="P40" s="87"/>
      <c r="Q40" s="87"/>
      <c r="R40" s="87"/>
      <c r="S40" s="87"/>
      <c r="T40" s="87"/>
      <c r="U40" s="357">
        <v>87.48</v>
      </c>
      <c r="V40" s="277" t="s">
        <v>444</v>
      </c>
    </row>
    <row r="41" spans="1:22" ht="24.75" customHeight="1">
      <c r="A41" s="347"/>
      <c r="B41" s="347"/>
      <c r="C41" s="509"/>
      <c r="D41" s="11" t="s">
        <v>410</v>
      </c>
      <c r="E41" s="181">
        <v>2</v>
      </c>
      <c r="F41" s="12" t="s">
        <v>756</v>
      </c>
      <c r="G41" s="492"/>
      <c r="H41" s="358"/>
      <c r="I41" s="17"/>
      <c r="J41" s="341"/>
      <c r="K41" s="341"/>
      <c r="L41" s="88"/>
      <c r="M41" s="88"/>
      <c r="N41" s="88"/>
      <c r="O41" s="88"/>
      <c r="P41" s="88"/>
      <c r="Q41" s="88"/>
      <c r="R41" s="88"/>
      <c r="S41" s="88">
        <v>1</v>
      </c>
      <c r="T41" s="87"/>
      <c r="U41" s="358"/>
      <c r="V41" s="36"/>
    </row>
    <row r="42" spans="1:22" ht="17.25" customHeight="1">
      <c r="A42" s="347"/>
      <c r="B42" s="347"/>
      <c r="C42" s="509"/>
      <c r="D42" s="11" t="s">
        <v>411</v>
      </c>
      <c r="E42" s="181">
        <v>3</v>
      </c>
      <c r="F42" s="12" t="s">
        <v>757</v>
      </c>
      <c r="G42" s="492"/>
      <c r="H42" s="358"/>
      <c r="I42" s="17"/>
      <c r="J42" s="341"/>
      <c r="K42" s="341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58"/>
      <c r="V42" s="31"/>
    </row>
    <row r="43" spans="1:22" ht="25.5" customHeight="1">
      <c r="A43" s="348"/>
      <c r="B43" s="348"/>
      <c r="C43" s="510"/>
      <c r="D43" s="11" t="s">
        <v>412</v>
      </c>
      <c r="E43" s="181">
        <v>4</v>
      </c>
      <c r="F43" s="12" t="s">
        <v>758</v>
      </c>
      <c r="G43" s="493"/>
      <c r="H43" s="359"/>
      <c r="I43" s="17"/>
      <c r="J43" s="342"/>
      <c r="K43" s="342"/>
      <c r="L43" s="88"/>
      <c r="M43" s="88"/>
      <c r="N43" s="88"/>
      <c r="O43" s="88"/>
      <c r="P43" s="88"/>
      <c r="Q43" s="88">
        <v>1</v>
      </c>
      <c r="R43" s="1"/>
      <c r="S43" s="1"/>
      <c r="T43" s="1"/>
      <c r="U43" s="359"/>
      <c r="V43" s="31"/>
    </row>
    <row r="44" spans="1:22" ht="26.25" customHeight="1">
      <c r="A44" s="346">
        <v>10</v>
      </c>
      <c r="B44" s="346" t="s">
        <v>142</v>
      </c>
      <c r="C44" s="469" t="s">
        <v>405</v>
      </c>
      <c r="D44" s="6" t="s">
        <v>413</v>
      </c>
      <c r="E44" s="181">
        <v>1</v>
      </c>
      <c r="F44" s="2" t="s">
        <v>759</v>
      </c>
      <c r="G44" s="491" t="s">
        <v>944</v>
      </c>
      <c r="H44" s="357">
        <v>142.79</v>
      </c>
      <c r="I44" s="17">
        <v>1</v>
      </c>
      <c r="J44" s="340" t="s">
        <v>1030</v>
      </c>
      <c r="K44" s="340" t="s">
        <v>1028</v>
      </c>
      <c r="L44" s="87"/>
      <c r="M44" s="87"/>
      <c r="N44" s="87"/>
      <c r="O44" s="87"/>
      <c r="P44" s="87"/>
      <c r="Q44" s="87"/>
      <c r="R44" s="87"/>
      <c r="S44" s="87"/>
      <c r="T44" s="87"/>
      <c r="U44" s="357">
        <v>45.43</v>
      </c>
      <c r="V44" s="16"/>
    </row>
    <row r="45" spans="1:22" ht="31.5" customHeight="1">
      <c r="A45" s="347"/>
      <c r="B45" s="347"/>
      <c r="C45" s="470"/>
      <c r="D45" s="6" t="s">
        <v>414</v>
      </c>
      <c r="E45" s="181">
        <v>2</v>
      </c>
      <c r="F45" s="2" t="s">
        <v>760</v>
      </c>
      <c r="G45" s="492"/>
      <c r="H45" s="358"/>
      <c r="I45" s="17"/>
      <c r="J45" s="341"/>
      <c r="K45" s="341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58"/>
      <c r="V45" s="36"/>
    </row>
    <row r="46" spans="1:22" ht="17.25" customHeight="1">
      <c r="A46" s="348"/>
      <c r="B46" s="348"/>
      <c r="C46" s="471"/>
      <c r="D46" s="6" t="s">
        <v>414</v>
      </c>
      <c r="E46" s="181">
        <v>3</v>
      </c>
      <c r="F46" s="2" t="s">
        <v>761</v>
      </c>
      <c r="G46" s="493"/>
      <c r="H46" s="359"/>
      <c r="I46" s="17">
        <v>1</v>
      </c>
      <c r="J46" s="342"/>
      <c r="K46" s="342"/>
      <c r="L46" s="87"/>
      <c r="M46" s="87"/>
      <c r="N46" s="87"/>
      <c r="O46" s="87"/>
      <c r="P46" s="87"/>
      <c r="Q46" s="87"/>
      <c r="R46" s="87"/>
      <c r="S46" s="87"/>
      <c r="T46" s="87"/>
      <c r="U46" s="359"/>
      <c r="V46" s="16"/>
    </row>
    <row r="47" spans="1:22" ht="23.25" customHeight="1">
      <c r="A47" s="171"/>
      <c r="B47" s="331" t="s">
        <v>433</v>
      </c>
      <c r="C47" s="332"/>
      <c r="D47" s="333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1</v>
      </c>
      <c r="R47" s="43">
        <f t="shared" si="0"/>
        <v>1</v>
      </c>
      <c r="S47" s="43">
        <f t="shared" si="0"/>
        <v>8</v>
      </c>
      <c r="T47" s="43">
        <f t="shared" si="0"/>
        <v>20</v>
      </c>
      <c r="U47" s="105">
        <f t="shared" si="0"/>
        <v>1227.6200000000001</v>
      </c>
      <c r="V47" s="1"/>
    </row>
    <row r="48" spans="1:22" ht="15">
      <c r="A48" s="461" t="s">
        <v>857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87"/>
    </row>
    <row r="49" spans="1:22" ht="26.25" customHeight="1">
      <c r="A49" s="422">
        <v>1</v>
      </c>
      <c r="B49" s="422" t="s">
        <v>785</v>
      </c>
      <c r="C49" s="506" t="s">
        <v>388</v>
      </c>
      <c r="D49" s="86" t="s">
        <v>388</v>
      </c>
      <c r="E49" s="209">
        <v>1</v>
      </c>
      <c r="F49" s="2" t="s">
        <v>826</v>
      </c>
      <c r="G49" s="511" t="s">
        <v>967</v>
      </c>
      <c r="H49" s="512">
        <v>240.59</v>
      </c>
      <c r="I49" s="17"/>
      <c r="J49" s="393" t="s">
        <v>1019</v>
      </c>
      <c r="K49" s="393" t="s">
        <v>1028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516">
        <v>191.22</v>
      </c>
      <c r="V49" s="38"/>
    </row>
    <row r="50" spans="1:22" ht="24" customHeight="1">
      <c r="A50" s="422"/>
      <c r="B50" s="422"/>
      <c r="C50" s="506"/>
      <c r="D50" s="86" t="s">
        <v>388</v>
      </c>
      <c r="E50" s="209">
        <v>2</v>
      </c>
      <c r="F50" s="2" t="s">
        <v>837</v>
      </c>
      <c r="G50" s="511"/>
      <c r="H50" s="512"/>
      <c r="I50" s="17"/>
      <c r="J50" s="393"/>
      <c r="K50" s="393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516"/>
      <c r="V50" s="39"/>
    </row>
    <row r="51" spans="1:22" ht="25.5" customHeight="1">
      <c r="A51" s="422"/>
      <c r="B51" s="422"/>
      <c r="C51" s="506"/>
      <c r="D51" s="86" t="s">
        <v>388</v>
      </c>
      <c r="E51" s="209">
        <v>3</v>
      </c>
      <c r="F51" s="2" t="s">
        <v>827</v>
      </c>
      <c r="G51" s="511"/>
      <c r="H51" s="512"/>
      <c r="I51" s="17"/>
      <c r="J51" s="393"/>
      <c r="K51" s="393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516"/>
      <c r="V51" s="36"/>
    </row>
    <row r="52" spans="1:22" ht="24.75" customHeight="1">
      <c r="A52" s="422"/>
      <c r="B52" s="422"/>
      <c r="C52" s="506"/>
      <c r="D52" s="86" t="s">
        <v>388</v>
      </c>
      <c r="E52" s="209">
        <v>4</v>
      </c>
      <c r="F52" s="2" t="s">
        <v>838</v>
      </c>
      <c r="G52" s="511"/>
      <c r="H52" s="512"/>
      <c r="I52" s="17"/>
      <c r="J52" s="393"/>
      <c r="K52" s="393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516"/>
      <c r="V52" s="39"/>
    </row>
    <row r="53" spans="1:22" ht="24.75" customHeight="1">
      <c r="A53" s="422"/>
      <c r="B53" s="422"/>
      <c r="C53" s="506"/>
      <c r="D53" s="86" t="s">
        <v>388</v>
      </c>
      <c r="E53" s="209">
        <v>5</v>
      </c>
      <c r="F53" s="2" t="s">
        <v>839</v>
      </c>
      <c r="G53" s="511"/>
      <c r="H53" s="512"/>
      <c r="I53" s="17">
        <v>1</v>
      </c>
      <c r="J53" s="393"/>
      <c r="K53" s="393"/>
      <c r="L53" s="91"/>
      <c r="M53" s="91"/>
      <c r="N53" s="87"/>
      <c r="O53" s="87"/>
      <c r="P53" s="87"/>
      <c r="Q53" s="87"/>
      <c r="R53" s="87"/>
      <c r="S53" s="87"/>
      <c r="T53" s="87"/>
      <c r="U53" s="516"/>
      <c r="V53" s="38" t="s">
        <v>782</v>
      </c>
    </row>
    <row r="54" spans="1:22" ht="26.25" customHeight="1">
      <c r="A54" s="422">
        <v>2</v>
      </c>
      <c r="B54" s="422" t="s">
        <v>786</v>
      </c>
      <c r="C54" s="506" t="s">
        <v>388</v>
      </c>
      <c r="D54" s="86" t="s">
        <v>783</v>
      </c>
      <c r="E54" s="209">
        <v>1</v>
      </c>
      <c r="F54" s="2" t="s">
        <v>855</v>
      </c>
      <c r="G54" s="511" t="s">
        <v>945</v>
      </c>
      <c r="H54" s="512">
        <v>249.84</v>
      </c>
      <c r="I54" s="17"/>
      <c r="J54" s="393" t="s">
        <v>1032</v>
      </c>
      <c r="K54" s="393" t="s">
        <v>1006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515">
        <v>184.97</v>
      </c>
      <c r="V54" s="39" t="s">
        <v>1080</v>
      </c>
    </row>
    <row r="55" spans="1:22" ht="25.5" customHeight="1">
      <c r="A55" s="422"/>
      <c r="B55" s="422"/>
      <c r="C55" s="506"/>
      <c r="D55" s="86" t="s">
        <v>783</v>
      </c>
      <c r="E55" s="209">
        <v>2</v>
      </c>
      <c r="F55" s="2" t="s">
        <v>840</v>
      </c>
      <c r="G55" s="511"/>
      <c r="H55" s="512"/>
      <c r="I55" s="17"/>
      <c r="J55" s="393"/>
      <c r="K55" s="393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515"/>
      <c r="V55" s="39" t="s">
        <v>1080</v>
      </c>
    </row>
    <row r="56" spans="1:22" ht="26.25" customHeight="1">
      <c r="A56" s="422"/>
      <c r="B56" s="422"/>
      <c r="C56" s="506"/>
      <c r="D56" s="86" t="s">
        <v>783</v>
      </c>
      <c r="E56" s="209">
        <v>3</v>
      </c>
      <c r="F56" s="2" t="s">
        <v>828</v>
      </c>
      <c r="G56" s="511"/>
      <c r="H56" s="512"/>
      <c r="I56" s="17">
        <v>1</v>
      </c>
      <c r="J56" s="393"/>
      <c r="K56" s="393"/>
      <c r="L56" s="91"/>
      <c r="M56" s="91"/>
      <c r="N56" s="87"/>
      <c r="O56" s="87"/>
      <c r="P56" s="87"/>
      <c r="Q56" s="87"/>
      <c r="R56" s="87"/>
      <c r="S56" s="87"/>
      <c r="T56" s="87"/>
      <c r="U56" s="515"/>
      <c r="V56" s="36" t="s">
        <v>444</v>
      </c>
    </row>
    <row r="57" spans="1:22" ht="24.75" customHeight="1">
      <c r="A57" s="422"/>
      <c r="B57" s="422"/>
      <c r="C57" s="506"/>
      <c r="D57" s="86" t="s">
        <v>783</v>
      </c>
      <c r="E57" s="209">
        <v>4</v>
      </c>
      <c r="F57" s="2" t="s">
        <v>829</v>
      </c>
      <c r="G57" s="511"/>
      <c r="H57" s="512"/>
      <c r="I57" s="17"/>
      <c r="J57" s="393"/>
      <c r="K57" s="393"/>
      <c r="L57" s="92"/>
      <c r="M57" s="92"/>
      <c r="N57" s="88"/>
      <c r="O57" s="88"/>
      <c r="P57" s="88"/>
      <c r="Q57" s="88"/>
      <c r="R57" s="88"/>
      <c r="S57" s="221"/>
      <c r="T57" s="88">
        <v>1</v>
      </c>
      <c r="U57" s="515"/>
      <c r="V57" s="39" t="s">
        <v>1080</v>
      </c>
    </row>
    <row r="58" spans="1:22" ht="27" customHeight="1">
      <c r="A58" s="422"/>
      <c r="B58" s="422"/>
      <c r="C58" s="506"/>
      <c r="D58" s="86" t="s">
        <v>783</v>
      </c>
      <c r="E58" s="209">
        <v>5</v>
      </c>
      <c r="F58" s="2" t="s">
        <v>830</v>
      </c>
      <c r="G58" s="511"/>
      <c r="H58" s="512"/>
      <c r="I58" s="17"/>
      <c r="J58" s="393"/>
      <c r="K58" s="393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515"/>
      <c r="V58" s="39" t="s">
        <v>1080</v>
      </c>
    </row>
    <row r="59" spans="1:22" ht="26.25" customHeight="1">
      <c r="A59" s="422">
        <v>3</v>
      </c>
      <c r="B59" s="422" t="s">
        <v>787</v>
      </c>
      <c r="C59" s="506" t="s">
        <v>388</v>
      </c>
      <c r="D59" s="86" t="s">
        <v>389</v>
      </c>
      <c r="E59" s="209">
        <v>1</v>
      </c>
      <c r="F59" s="2" t="s">
        <v>841</v>
      </c>
      <c r="G59" s="511" t="s">
        <v>968</v>
      </c>
      <c r="H59" s="512">
        <v>199.91</v>
      </c>
      <c r="I59" s="17"/>
      <c r="J59" s="393" t="s">
        <v>1019</v>
      </c>
      <c r="K59" s="393" t="s">
        <v>1028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516">
        <v>191.31</v>
      </c>
      <c r="V59" s="39"/>
    </row>
    <row r="60" spans="1:22" ht="30.75" customHeight="1">
      <c r="A60" s="422"/>
      <c r="B60" s="422"/>
      <c r="C60" s="506"/>
      <c r="D60" s="86" t="s">
        <v>389</v>
      </c>
      <c r="E60" s="209">
        <v>2</v>
      </c>
      <c r="F60" s="2" t="s">
        <v>831</v>
      </c>
      <c r="G60" s="511"/>
      <c r="H60" s="512"/>
      <c r="I60" s="17"/>
      <c r="J60" s="393"/>
      <c r="K60" s="393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516"/>
      <c r="V60" s="36"/>
    </row>
    <row r="61" spans="1:22" ht="25.5" customHeight="1">
      <c r="A61" s="422"/>
      <c r="B61" s="422"/>
      <c r="C61" s="506"/>
      <c r="D61" s="86" t="s">
        <v>389</v>
      </c>
      <c r="E61" s="209">
        <v>3</v>
      </c>
      <c r="F61" s="2" t="s">
        <v>842</v>
      </c>
      <c r="G61" s="511"/>
      <c r="H61" s="512"/>
      <c r="I61" s="17"/>
      <c r="J61" s="393"/>
      <c r="K61" s="393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516"/>
      <c r="V61" s="39"/>
    </row>
    <row r="62" spans="1:22" ht="30.75" customHeight="1">
      <c r="A62" s="422"/>
      <c r="B62" s="422"/>
      <c r="C62" s="506"/>
      <c r="D62" s="86" t="s">
        <v>389</v>
      </c>
      <c r="E62" s="209">
        <v>4</v>
      </c>
      <c r="F62" s="2" t="s">
        <v>843</v>
      </c>
      <c r="G62" s="511"/>
      <c r="H62" s="512"/>
      <c r="I62" s="17"/>
      <c r="J62" s="393"/>
      <c r="K62" s="393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516"/>
      <c r="V62" s="39"/>
    </row>
    <row r="63" spans="1:22" ht="26.25" customHeight="1">
      <c r="A63" s="422">
        <v>4</v>
      </c>
      <c r="B63" s="422" t="s">
        <v>788</v>
      </c>
      <c r="C63" s="506" t="s">
        <v>388</v>
      </c>
      <c r="D63" s="86" t="s">
        <v>845</v>
      </c>
      <c r="E63" s="209">
        <v>1</v>
      </c>
      <c r="F63" s="2" t="s">
        <v>844</v>
      </c>
      <c r="G63" s="511" t="s">
        <v>792</v>
      </c>
      <c r="H63" s="512">
        <v>198.66</v>
      </c>
      <c r="I63" s="17">
        <v>1</v>
      </c>
      <c r="J63" s="393"/>
      <c r="K63" s="393"/>
      <c r="L63" s="91"/>
      <c r="M63" s="91"/>
      <c r="N63" s="87"/>
      <c r="O63" s="87"/>
      <c r="P63" s="87"/>
      <c r="Q63" s="87"/>
      <c r="R63" s="87"/>
      <c r="S63" s="87"/>
      <c r="T63" s="87"/>
      <c r="U63" s="513"/>
      <c r="V63" s="59" t="s">
        <v>949</v>
      </c>
    </row>
    <row r="64" spans="1:22" ht="30.75" customHeight="1">
      <c r="A64" s="422"/>
      <c r="B64" s="422"/>
      <c r="C64" s="506"/>
      <c r="D64" s="86" t="s">
        <v>845</v>
      </c>
      <c r="E64" s="209">
        <v>2</v>
      </c>
      <c r="F64" s="2" t="s">
        <v>847</v>
      </c>
      <c r="G64" s="511"/>
      <c r="H64" s="512"/>
      <c r="I64" s="17">
        <v>1</v>
      </c>
      <c r="J64" s="393"/>
      <c r="K64" s="393"/>
      <c r="L64" s="91"/>
      <c r="M64" s="91"/>
      <c r="N64" s="87"/>
      <c r="O64" s="87"/>
      <c r="P64" s="87"/>
      <c r="Q64" s="87"/>
      <c r="R64" s="87"/>
      <c r="S64" s="87"/>
      <c r="T64" s="87"/>
      <c r="U64" s="513"/>
      <c r="V64" s="59" t="s">
        <v>949</v>
      </c>
    </row>
    <row r="65" spans="1:22" ht="30.75" customHeight="1">
      <c r="A65" s="422"/>
      <c r="B65" s="422"/>
      <c r="C65" s="506"/>
      <c r="D65" s="86" t="s">
        <v>845</v>
      </c>
      <c r="E65" s="209">
        <v>3</v>
      </c>
      <c r="F65" s="2" t="s">
        <v>846</v>
      </c>
      <c r="G65" s="511"/>
      <c r="H65" s="512"/>
      <c r="I65" s="17">
        <v>1</v>
      </c>
      <c r="J65" s="393"/>
      <c r="K65" s="393"/>
      <c r="L65" s="91"/>
      <c r="M65" s="91"/>
      <c r="N65" s="87"/>
      <c r="O65" s="87"/>
      <c r="P65" s="87"/>
      <c r="Q65" s="87"/>
      <c r="R65" s="87"/>
      <c r="S65" s="87"/>
      <c r="T65" s="87"/>
      <c r="U65" s="513"/>
      <c r="V65" s="59" t="s">
        <v>949</v>
      </c>
    </row>
    <row r="66" spans="1:22" ht="30.75" customHeight="1">
      <c r="A66" s="422"/>
      <c r="B66" s="422"/>
      <c r="C66" s="506"/>
      <c r="D66" s="86" t="s">
        <v>845</v>
      </c>
      <c r="E66" s="209">
        <v>4</v>
      </c>
      <c r="F66" s="2" t="s">
        <v>854</v>
      </c>
      <c r="G66" s="511"/>
      <c r="H66" s="512"/>
      <c r="I66" s="17">
        <v>1</v>
      </c>
      <c r="J66" s="393"/>
      <c r="K66" s="393"/>
      <c r="L66" s="91"/>
      <c r="M66" s="91"/>
      <c r="N66" s="87"/>
      <c r="O66" s="87"/>
      <c r="P66" s="87"/>
      <c r="Q66" s="87"/>
      <c r="R66" s="87"/>
      <c r="S66" s="87"/>
      <c r="T66" s="87"/>
      <c r="U66" s="513"/>
      <c r="V66" s="59" t="s">
        <v>949</v>
      </c>
    </row>
    <row r="67" spans="1:22" ht="26.25" customHeight="1">
      <c r="A67" s="422">
        <v>5</v>
      </c>
      <c r="B67" s="422" t="s">
        <v>789</v>
      </c>
      <c r="C67" s="506" t="s">
        <v>388</v>
      </c>
      <c r="D67" s="86" t="s">
        <v>784</v>
      </c>
      <c r="E67" s="209">
        <v>1</v>
      </c>
      <c r="F67" s="2" t="s">
        <v>832</v>
      </c>
      <c r="G67" s="511" t="s">
        <v>983</v>
      </c>
      <c r="H67" s="512">
        <v>194.6</v>
      </c>
      <c r="I67" s="17"/>
      <c r="J67" s="393" t="s">
        <v>1033</v>
      </c>
      <c r="K67" s="393" t="s">
        <v>1028</v>
      </c>
      <c r="L67" s="241"/>
      <c r="M67" s="241"/>
      <c r="N67" s="241"/>
      <c r="O67" s="241"/>
      <c r="P67" s="168">
        <v>1</v>
      </c>
      <c r="Q67" s="87"/>
      <c r="R67" s="87"/>
      <c r="S67" s="87"/>
      <c r="T67" s="87"/>
      <c r="U67" s="513">
        <v>91.58</v>
      </c>
      <c r="V67" s="59"/>
    </row>
    <row r="68" spans="1:22" ht="30.75" customHeight="1">
      <c r="A68" s="422"/>
      <c r="B68" s="422"/>
      <c r="C68" s="506"/>
      <c r="D68" s="86" t="s">
        <v>784</v>
      </c>
      <c r="E68" s="209">
        <v>2</v>
      </c>
      <c r="F68" s="2" t="s">
        <v>848</v>
      </c>
      <c r="G68" s="511"/>
      <c r="H68" s="512"/>
      <c r="I68" s="17"/>
      <c r="J68" s="393"/>
      <c r="K68" s="393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513"/>
      <c r="V68" s="40"/>
    </row>
    <row r="69" spans="1:22" ht="30.75" customHeight="1">
      <c r="A69" s="422"/>
      <c r="B69" s="422"/>
      <c r="C69" s="506"/>
      <c r="D69" s="86" t="s">
        <v>784</v>
      </c>
      <c r="E69" s="209">
        <v>3</v>
      </c>
      <c r="F69" s="2" t="s">
        <v>833</v>
      </c>
      <c r="G69" s="511"/>
      <c r="H69" s="512"/>
      <c r="I69" s="17"/>
      <c r="J69" s="393"/>
      <c r="K69" s="393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513"/>
      <c r="V69" s="59"/>
    </row>
    <row r="70" spans="1:22" ht="30.75" customHeight="1">
      <c r="A70" s="422"/>
      <c r="B70" s="422"/>
      <c r="C70" s="506"/>
      <c r="D70" s="86" t="s">
        <v>784</v>
      </c>
      <c r="E70" s="209">
        <v>4</v>
      </c>
      <c r="F70" s="2" t="s">
        <v>849</v>
      </c>
      <c r="G70" s="511"/>
      <c r="H70" s="512"/>
      <c r="I70" s="17">
        <v>1</v>
      </c>
      <c r="J70" s="393"/>
      <c r="K70" s="393"/>
      <c r="L70" s="242"/>
      <c r="M70" s="91"/>
      <c r="N70" s="87"/>
      <c r="O70" s="87"/>
      <c r="P70" s="87"/>
      <c r="Q70" s="87"/>
      <c r="R70" s="87"/>
      <c r="S70" s="87"/>
      <c r="T70" s="87"/>
      <c r="U70" s="513"/>
      <c r="V70" s="59" t="s">
        <v>781</v>
      </c>
    </row>
    <row r="71" spans="1:22" ht="26.25" customHeight="1">
      <c r="A71" s="422">
        <v>6</v>
      </c>
      <c r="B71" s="422" t="s">
        <v>790</v>
      </c>
      <c r="C71" s="506" t="s">
        <v>388</v>
      </c>
      <c r="D71" s="86" t="s">
        <v>390</v>
      </c>
      <c r="E71" s="209">
        <v>1</v>
      </c>
      <c r="F71" s="2" t="s">
        <v>853</v>
      </c>
      <c r="G71" s="511" t="s">
        <v>888</v>
      </c>
      <c r="H71" s="512">
        <v>200.06</v>
      </c>
      <c r="I71" s="17"/>
      <c r="J71" s="393" t="s">
        <v>1031</v>
      </c>
      <c r="K71" s="393" t="s">
        <v>1028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513">
        <v>68.27</v>
      </c>
      <c r="V71" s="38"/>
    </row>
    <row r="72" spans="1:22" ht="30.75" customHeight="1">
      <c r="A72" s="422"/>
      <c r="B72" s="422"/>
      <c r="C72" s="506"/>
      <c r="D72" s="86" t="s">
        <v>390</v>
      </c>
      <c r="E72" s="209">
        <v>2</v>
      </c>
      <c r="F72" s="2" t="s">
        <v>856</v>
      </c>
      <c r="G72" s="511"/>
      <c r="H72" s="512"/>
      <c r="I72" s="17"/>
      <c r="J72" s="393"/>
      <c r="K72" s="393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513"/>
      <c r="V72" s="40"/>
    </row>
    <row r="73" spans="1:22" ht="30.75" customHeight="1">
      <c r="A73" s="422"/>
      <c r="B73" s="422"/>
      <c r="C73" s="506"/>
      <c r="D73" s="86" t="s">
        <v>390</v>
      </c>
      <c r="E73" s="209">
        <v>3</v>
      </c>
      <c r="F73" s="2" t="s">
        <v>850</v>
      </c>
      <c r="G73" s="511"/>
      <c r="H73" s="512"/>
      <c r="I73" s="17"/>
      <c r="J73" s="393"/>
      <c r="K73" s="393"/>
      <c r="L73" s="92"/>
      <c r="M73" s="92"/>
      <c r="N73" s="88"/>
      <c r="O73" s="88"/>
      <c r="P73" s="88"/>
      <c r="Q73" s="88"/>
      <c r="R73" s="88"/>
      <c r="S73" s="88">
        <v>1</v>
      </c>
      <c r="U73" s="513"/>
      <c r="V73" s="36"/>
    </row>
    <row r="74" spans="1:22" ht="24.75" customHeight="1">
      <c r="A74" s="422"/>
      <c r="B74" s="422"/>
      <c r="C74" s="506"/>
      <c r="D74" s="86" t="s">
        <v>390</v>
      </c>
      <c r="E74" s="209">
        <v>4</v>
      </c>
      <c r="F74" s="2" t="s">
        <v>834</v>
      </c>
      <c r="G74" s="511"/>
      <c r="H74" s="512"/>
      <c r="I74" s="17">
        <v>1</v>
      </c>
      <c r="J74" s="393"/>
      <c r="K74" s="393"/>
      <c r="L74" s="240"/>
      <c r="M74" s="240"/>
      <c r="N74" s="87"/>
      <c r="O74" s="87"/>
      <c r="P74" s="87"/>
      <c r="Q74" s="87"/>
      <c r="R74" s="87"/>
      <c r="S74" s="87"/>
      <c r="T74" s="87"/>
      <c r="U74" s="513"/>
      <c r="V74" s="39" t="s">
        <v>1081</v>
      </c>
    </row>
    <row r="75" spans="1:22" ht="26.25" customHeight="1">
      <c r="A75" s="422">
        <v>7</v>
      </c>
      <c r="B75" s="422" t="s">
        <v>791</v>
      </c>
      <c r="C75" s="507" t="s">
        <v>388</v>
      </c>
      <c r="D75" s="94" t="s">
        <v>392</v>
      </c>
      <c r="E75" s="209">
        <v>1</v>
      </c>
      <c r="F75" s="2" t="s">
        <v>851</v>
      </c>
      <c r="G75" s="511" t="s">
        <v>969</v>
      </c>
      <c r="H75" s="512">
        <v>206.15</v>
      </c>
      <c r="I75" s="17"/>
      <c r="J75" s="393" t="s">
        <v>1030</v>
      </c>
      <c r="K75" s="393" t="s">
        <v>1028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514">
        <v>198.99</v>
      </c>
      <c r="V75" s="502" t="s">
        <v>1091</v>
      </c>
    </row>
    <row r="76" spans="1:22" ht="24.75" customHeight="1">
      <c r="A76" s="422"/>
      <c r="B76" s="422"/>
      <c r="C76" s="507"/>
      <c r="D76" s="94" t="s">
        <v>392</v>
      </c>
      <c r="E76" s="209">
        <v>2</v>
      </c>
      <c r="F76" s="2" t="s">
        <v>835</v>
      </c>
      <c r="G76" s="511"/>
      <c r="H76" s="512"/>
      <c r="I76" s="17"/>
      <c r="J76" s="393"/>
      <c r="K76" s="393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514"/>
      <c r="V76" s="503"/>
    </row>
    <row r="77" spans="1:22" ht="24" customHeight="1">
      <c r="A77" s="422"/>
      <c r="B77" s="422"/>
      <c r="C77" s="507"/>
      <c r="D77" s="94" t="s">
        <v>392</v>
      </c>
      <c r="E77" s="209">
        <v>3</v>
      </c>
      <c r="F77" s="2" t="s">
        <v>836</v>
      </c>
      <c r="G77" s="511"/>
      <c r="H77" s="512"/>
      <c r="I77" s="17"/>
      <c r="J77" s="393"/>
      <c r="K77" s="393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514"/>
      <c r="V77" s="503"/>
    </row>
    <row r="78" spans="1:22" ht="26.25" customHeight="1">
      <c r="A78" s="422"/>
      <c r="B78" s="422"/>
      <c r="C78" s="507"/>
      <c r="D78" s="94" t="s">
        <v>392</v>
      </c>
      <c r="E78" s="209">
        <v>4</v>
      </c>
      <c r="F78" s="2" t="s">
        <v>852</v>
      </c>
      <c r="G78" s="511"/>
      <c r="H78" s="512"/>
      <c r="I78" s="17"/>
      <c r="J78" s="393"/>
      <c r="K78" s="393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514"/>
      <c r="V78" s="504"/>
    </row>
    <row r="79" spans="1:22" ht="15" customHeight="1">
      <c r="A79" s="216"/>
      <c r="B79" s="337" t="s">
        <v>433</v>
      </c>
      <c r="C79" s="338"/>
      <c r="D79" s="339"/>
      <c r="E79" s="217">
        <f>E53+E58+E62+E66+E70+E74+E78</f>
        <v>30</v>
      </c>
      <c r="F79" s="218"/>
      <c r="G79" s="218"/>
      <c r="H79" s="219">
        <f t="shared" ref="H79:U79" si="1">SUM(H49:H78)</f>
        <v>1489.81</v>
      </c>
      <c r="I79" s="220">
        <f>SUM(I49:I78)</f>
        <v>8</v>
      </c>
      <c r="J79" s="220"/>
      <c r="K79" s="220"/>
      <c r="L79" s="220">
        <f t="shared" si="1"/>
        <v>0</v>
      </c>
      <c r="M79" s="220">
        <f t="shared" si="1"/>
        <v>0</v>
      </c>
      <c r="N79" s="220">
        <f t="shared" si="1"/>
        <v>0</v>
      </c>
      <c r="O79" s="220">
        <f t="shared" si="1"/>
        <v>0</v>
      </c>
      <c r="P79" s="220">
        <f t="shared" si="1"/>
        <v>3</v>
      </c>
      <c r="Q79" s="220">
        <f t="shared" si="1"/>
        <v>0</v>
      </c>
      <c r="R79" s="220">
        <f t="shared" si="1"/>
        <v>0</v>
      </c>
      <c r="S79" s="220">
        <f t="shared" si="1"/>
        <v>1</v>
      </c>
      <c r="T79" s="220">
        <f>SUM(T49:T78)</f>
        <v>18</v>
      </c>
      <c r="U79" s="219">
        <f t="shared" si="1"/>
        <v>926.34</v>
      </c>
      <c r="V79" s="1"/>
    </row>
    <row r="82" spans="1:22" ht="15.75">
      <c r="A82" s="464"/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</row>
  </sheetData>
  <mergeCells count="168"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J17:J20"/>
    <mergeCell ref="K17:K20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N6:N7"/>
    <mergeCell ref="C44:C46"/>
    <mergeCell ref="T6:T7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C26:C28"/>
    <mergeCell ref="C29:C32"/>
    <mergeCell ref="J21:J25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77" zoomScaleSheetLayoutView="77" workbookViewId="0">
      <pane xSplit="10" ySplit="7" topLeftCell="K34" activePane="bottomRight" state="frozenSplit"/>
      <selection pane="topRight" activeCell="K1" sqref="K1"/>
      <selection pane="bottomLeft" activeCell="A10" sqref="A10"/>
      <selection pane="bottomRight" activeCell="I9" sqref="I1:I1048576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hidden="1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61" t="s">
        <v>19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spans="1:22" ht="15.75">
      <c r="A2" s="562" t="str">
        <f>'Patna (West)'!A2</f>
        <v>Progress report for the construction of USS school building ( Fin. Year. 2009-10)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spans="1:22" ht="15.75">
      <c r="A3" s="563" t="s">
        <v>1107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5"/>
      <c r="V3" s="247" t="str">
        <f>Summary!U3</f>
        <v>Date:-30.11.2014</v>
      </c>
    </row>
    <row r="4" spans="1:22" ht="33" customHeight="1">
      <c r="A4" s="566" t="s">
        <v>1067</v>
      </c>
      <c r="B4" s="481"/>
      <c r="C4" s="481"/>
      <c r="D4" s="481"/>
      <c r="E4" s="481"/>
      <c r="F4" s="481"/>
      <c r="G4" s="481"/>
      <c r="H4" s="482"/>
      <c r="I4" s="567" t="s">
        <v>902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</row>
    <row r="5" spans="1:22" ht="15.75">
      <c r="A5" s="551" t="s">
        <v>0</v>
      </c>
      <c r="B5" s="551" t="s">
        <v>1</v>
      </c>
      <c r="C5" s="551" t="s">
        <v>2</v>
      </c>
      <c r="D5" s="551" t="s">
        <v>3</v>
      </c>
      <c r="E5" s="551" t="s">
        <v>0</v>
      </c>
      <c r="F5" s="551" t="s">
        <v>4</v>
      </c>
      <c r="G5" s="549" t="s">
        <v>5</v>
      </c>
      <c r="H5" s="551" t="s">
        <v>6</v>
      </c>
      <c r="I5" s="553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5"/>
      <c r="U5" s="549" t="s">
        <v>20</v>
      </c>
      <c r="V5" s="556" t="s">
        <v>14</v>
      </c>
    </row>
    <row r="6" spans="1:22" ht="15.75">
      <c r="A6" s="551"/>
      <c r="B6" s="551"/>
      <c r="C6" s="551"/>
      <c r="D6" s="551"/>
      <c r="E6" s="551"/>
      <c r="F6" s="551"/>
      <c r="G6" s="552"/>
      <c r="H6" s="551"/>
      <c r="I6" s="549" t="s">
        <v>7</v>
      </c>
      <c r="J6" s="551" t="s">
        <v>995</v>
      </c>
      <c r="K6" s="551" t="s">
        <v>996</v>
      </c>
      <c r="L6" s="559" t="s">
        <v>15</v>
      </c>
      <c r="M6" s="547" t="s">
        <v>10</v>
      </c>
      <c r="N6" s="549" t="s">
        <v>9</v>
      </c>
      <c r="O6" s="283" t="s">
        <v>17</v>
      </c>
      <c r="P6" s="284"/>
      <c r="Q6" s="283" t="s">
        <v>18</v>
      </c>
      <c r="R6" s="284"/>
      <c r="S6" s="547" t="s">
        <v>13</v>
      </c>
      <c r="T6" s="547" t="s">
        <v>8</v>
      </c>
      <c r="U6" s="552"/>
      <c r="V6" s="557"/>
    </row>
    <row r="7" spans="1:22" ht="55.5" customHeight="1">
      <c r="A7" s="551"/>
      <c r="B7" s="551"/>
      <c r="C7" s="551"/>
      <c r="D7" s="551"/>
      <c r="E7" s="551"/>
      <c r="F7" s="551"/>
      <c r="G7" s="550"/>
      <c r="H7" s="551"/>
      <c r="I7" s="550"/>
      <c r="J7" s="551"/>
      <c r="K7" s="551"/>
      <c r="L7" s="560"/>
      <c r="M7" s="548"/>
      <c r="N7" s="550"/>
      <c r="O7" s="268" t="s">
        <v>11</v>
      </c>
      <c r="P7" s="268" t="s">
        <v>12</v>
      </c>
      <c r="Q7" s="268" t="s">
        <v>11</v>
      </c>
      <c r="R7" s="268" t="s">
        <v>12</v>
      </c>
      <c r="S7" s="548"/>
      <c r="T7" s="548"/>
      <c r="U7" s="550"/>
      <c r="V7" s="558"/>
    </row>
    <row r="8" spans="1:22" ht="15.75">
      <c r="A8" s="544" t="s">
        <v>876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6"/>
    </row>
    <row r="9" spans="1:22" ht="47.25">
      <c r="A9" s="527">
        <v>1</v>
      </c>
      <c r="B9" s="472" t="s">
        <v>103</v>
      </c>
      <c r="C9" s="142" t="s">
        <v>1034</v>
      </c>
      <c r="D9" s="143" t="s">
        <v>265</v>
      </c>
      <c r="E9" s="187">
        <v>1</v>
      </c>
      <c r="F9" s="143" t="s">
        <v>767</v>
      </c>
      <c r="G9" s="537" t="s">
        <v>990</v>
      </c>
      <c r="H9" s="527">
        <v>190.96</v>
      </c>
      <c r="I9" s="195">
        <v>1</v>
      </c>
      <c r="J9" s="524"/>
      <c r="K9" s="524"/>
      <c r="L9" s="123"/>
      <c r="M9" s="123"/>
      <c r="N9" s="123"/>
      <c r="O9" s="123"/>
      <c r="P9" s="123"/>
      <c r="Q9" s="123"/>
      <c r="R9" s="123"/>
      <c r="S9" s="123"/>
      <c r="T9" s="123"/>
      <c r="U9" s="527">
        <v>55.56</v>
      </c>
      <c r="V9" s="120"/>
    </row>
    <row r="10" spans="1:22" ht="31.5">
      <c r="A10" s="528"/>
      <c r="B10" s="473"/>
      <c r="C10" s="541" t="s">
        <v>264</v>
      </c>
      <c r="D10" s="143" t="s">
        <v>266</v>
      </c>
      <c r="E10" s="187">
        <v>2</v>
      </c>
      <c r="F10" s="143" t="s">
        <v>540</v>
      </c>
      <c r="G10" s="538"/>
      <c r="H10" s="528"/>
      <c r="I10" s="195"/>
      <c r="J10" s="525"/>
      <c r="K10" s="525"/>
      <c r="L10" s="169"/>
      <c r="M10" s="169"/>
      <c r="N10" s="169">
        <v>1</v>
      </c>
      <c r="O10" s="123"/>
      <c r="P10" s="123"/>
      <c r="Q10" s="123"/>
      <c r="R10" s="123"/>
      <c r="S10" s="123"/>
      <c r="T10" s="123"/>
      <c r="U10" s="528"/>
      <c r="V10" s="120"/>
    </row>
    <row r="11" spans="1:22" ht="14.25" customHeight="1">
      <c r="A11" s="528"/>
      <c r="B11" s="473"/>
      <c r="C11" s="542"/>
      <c r="D11" s="143" t="s">
        <v>266</v>
      </c>
      <c r="E11" s="187">
        <v>3</v>
      </c>
      <c r="F11" s="143" t="s">
        <v>541</v>
      </c>
      <c r="G11" s="538"/>
      <c r="H11" s="528"/>
      <c r="I11" s="195"/>
      <c r="J11" s="525"/>
      <c r="K11" s="525"/>
      <c r="L11" s="169"/>
      <c r="M11" s="169"/>
      <c r="N11" s="169"/>
      <c r="O11" s="169"/>
      <c r="P11" s="169"/>
      <c r="Q11" s="169"/>
      <c r="R11" s="169">
        <v>1</v>
      </c>
      <c r="S11" s="123"/>
      <c r="T11" s="123"/>
      <c r="U11" s="528"/>
      <c r="V11" s="120"/>
    </row>
    <row r="12" spans="1:22" ht="17.25" customHeight="1">
      <c r="A12" s="529"/>
      <c r="B12" s="474"/>
      <c r="C12" s="543"/>
      <c r="D12" s="143" t="s">
        <v>267</v>
      </c>
      <c r="E12" s="187">
        <v>4</v>
      </c>
      <c r="F12" s="143" t="s">
        <v>542</v>
      </c>
      <c r="G12" s="539"/>
      <c r="H12" s="529"/>
      <c r="I12" s="195"/>
      <c r="J12" s="526"/>
      <c r="K12" s="526"/>
      <c r="L12" s="169"/>
      <c r="M12" s="169"/>
      <c r="N12" s="169"/>
      <c r="O12" s="169"/>
      <c r="P12" s="169"/>
      <c r="Q12" s="169"/>
      <c r="R12" s="169">
        <v>1</v>
      </c>
      <c r="S12" s="123"/>
      <c r="T12" s="123"/>
      <c r="U12" s="529"/>
      <c r="V12" s="120"/>
    </row>
    <row r="13" spans="1:22" ht="31.5">
      <c r="A13" s="527">
        <v>2</v>
      </c>
      <c r="B13" s="346" t="s">
        <v>104</v>
      </c>
      <c r="C13" s="534" t="s">
        <v>264</v>
      </c>
      <c r="D13" s="144" t="s">
        <v>268</v>
      </c>
      <c r="E13" s="187">
        <v>1</v>
      </c>
      <c r="F13" s="144" t="s">
        <v>543</v>
      </c>
      <c r="G13" s="537" t="s">
        <v>904</v>
      </c>
      <c r="H13" s="527">
        <v>241.41</v>
      </c>
      <c r="I13" s="195"/>
      <c r="J13" s="524" t="s">
        <v>1035</v>
      </c>
      <c r="K13" s="524" t="s">
        <v>1006</v>
      </c>
      <c r="L13" s="124"/>
      <c r="M13" s="124"/>
      <c r="N13" s="124"/>
      <c r="O13" s="124"/>
      <c r="P13" s="124"/>
      <c r="Q13" s="124"/>
      <c r="R13" s="124"/>
      <c r="S13" s="124"/>
      <c r="T13" s="124">
        <v>1</v>
      </c>
      <c r="U13" s="527">
        <v>232.15</v>
      </c>
      <c r="V13" s="120"/>
    </row>
    <row r="14" spans="1:22" ht="18" customHeight="1">
      <c r="A14" s="528"/>
      <c r="B14" s="279"/>
      <c r="C14" s="535"/>
      <c r="D14" s="144" t="s">
        <v>269</v>
      </c>
      <c r="E14" s="187">
        <v>2</v>
      </c>
      <c r="F14" s="144" t="s">
        <v>544</v>
      </c>
      <c r="G14" s="538"/>
      <c r="H14" s="528"/>
      <c r="I14" s="195"/>
      <c r="J14" s="525"/>
      <c r="K14" s="525"/>
      <c r="L14" s="124"/>
      <c r="M14" s="124"/>
      <c r="N14" s="124"/>
      <c r="O14" s="124"/>
      <c r="P14" s="124"/>
      <c r="Q14" s="124"/>
      <c r="R14" s="124"/>
      <c r="S14" s="124"/>
      <c r="T14" s="124">
        <v>1</v>
      </c>
      <c r="U14" s="528"/>
      <c r="V14" s="120"/>
    </row>
    <row r="15" spans="1:22" ht="16.5" customHeight="1">
      <c r="A15" s="528"/>
      <c r="B15" s="279"/>
      <c r="C15" s="535"/>
      <c r="D15" s="144" t="s">
        <v>270</v>
      </c>
      <c r="E15" s="187">
        <v>3</v>
      </c>
      <c r="F15" s="144" t="s">
        <v>545</v>
      </c>
      <c r="G15" s="538"/>
      <c r="H15" s="528"/>
      <c r="I15" s="195"/>
      <c r="J15" s="525"/>
      <c r="K15" s="525"/>
      <c r="L15" s="124"/>
      <c r="M15" s="124"/>
      <c r="N15" s="124"/>
      <c r="O15" s="124"/>
      <c r="P15" s="124"/>
      <c r="Q15" s="124"/>
      <c r="R15" s="124"/>
      <c r="S15" s="124"/>
      <c r="T15" s="124">
        <v>1</v>
      </c>
      <c r="U15" s="528"/>
      <c r="V15" s="120" t="s">
        <v>976</v>
      </c>
    </row>
    <row r="16" spans="1:22" ht="31.5">
      <c r="A16" s="528"/>
      <c r="B16" s="279"/>
      <c r="C16" s="535"/>
      <c r="D16" s="144" t="s">
        <v>270</v>
      </c>
      <c r="E16" s="187">
        <v>4</v>
      </c>
      <c r="F16" s="144" t="s">
        <v>1009</v>
      </c>
      <c r="G16" s="538"/>
      <c r="H16" s="528"/>
      <c r="I16" s="195"/>
      <c r="J16" s="525"/>
      <c r="K16" s="525"/>
      <c r="L16" s="124"/>
      <c r="M16" s="124"/>
      <c r="N16" s="124"/>
      <c r="O16" s="124"/>
      <c r="P16" s="124"/>
      <c r="Q16" s="124"/>
      <c r="R16" s="124"/>
      <c r="S16" s="124"/>
      <c r="T16" s="124">
        <v>1</v>
      </c>
      <c r="U16" s="528"/>
      <c r="V16" s="120"/>
    </row>
    <row r="17" spans="1:22" ht="31.5">
      <c r="A17" s="529"/>
      <c r="B17" s="533"/>
      <c r="C17" s="536"/>
      <c r="D17" s="144" t="s">
        <v>271</v>
      </c>
      <c r="E17" s="187">
        <v>5</v>
      </c>
      <c r="F17" s="144" t="s">
        <v>546</v>
      </c>
      <c r="G17" s="539"/>
      <c r="H17" s="529"/>
      <c r="I17" s="195"/>
      <c r="J17" s="526"/>
      <c r="K17" s="526"/>
      <c r="L17" s="124"/>
      <c r="M17" s="124"/>
      <c r="N17" s="124"/>
      <c r="O17" s="124"/>
      <c r="P17" s="124"/>
      <c r="Q17" s="124"/>
      <c r="R17" s="124"/>
      <c r="S17" s="124"/>
      <c r="T17" s="124">
        <v>1</v>
      </c>
      <c r="U17" s="529"/>
      <c r="V17" s="120"/>
    </row>
    <row r="18" spans="1:22" ht="17.25" customHeight="1">
      <c r="A18" s="527">
        <v>3</v>
      </c>
      <c r="B18" s="278" t="s">
        <v>105</v>
      </c>
      <c r="C18" s="534" t="s">
        <v>272</v>
      </c>
      <c r="D18" s="144" t="s">
        <v>273</v>
      </c>
      <c r="E18" s="187">
        <v>1</v>
      </c>
      <c r="F18" s="144" t="s">
        <v>547</v>
      </c>
      <c r="G18" s="537" t="s">
        <v>905</v>
      </c>
      <c r="H18" s="527">
        <v>188.66</v>
      </c>
      <c r="I18" s="195"/>
      <c r="J18" s="524" t="s">
        <v>1022</v>
      </c>
      <c r="K18" s="524" t="s">
        <v>1006</v>
      </c>
      <c r="L18" s="124"/>
      <c r="M18" s="124"/>
      <c r="N18" s="124"/>
      <c r="O18" s="124"/>
      <c r="P18" s="124"/>
      <c r="Q18" s="124"/>
      <c r="R18" s="124"/>
      <c r="S18" s="124"/>
      <c r="T18" s="124">
        <v>1</v>
      </c>
      <c r="U18" s="527">
        <v>168.14</v>
      </c>
      <c r="V18" s="120"/>
    </row>
    <row r="19" spans="1:22" ht="31.5" customHeight="1">
      <c r="A19" s="528"/>
      <c r="B19" s="279"/>
      <c r="C19" s="535"/>
      <c r="D19" s="144" t="s">
        <v>274</v>
      </c>
      <c r="E19" s="187">
        <v>2</v>
      </c>
      <c r="F19" s="144" t="s">
        <v>548</v>
      </c>
      <c r="G19" s="538"/>
      <c r="H19" s="528"/>
      <c r="I19" s="195"/>
      <c r="J19" s="525"/>
      <c r="K19" s="525"/>
      <c r="L19" s="124"/>
      <c r="M19" s="124"/>
      <c r="N19" s="124"/>
      <c r="O19" s="124"/>
      <c r="P19" s="124"/>
      <c r="Q19" s="124"/>
      <c r="R19" s="124"/>
      <c r="S19" s="124"/>
      <c r="T19" s="124">
        <v>1</v>
      </c>
      <c r="U19" s="528"/>
      <c r="V19" s="120"/>
    </row>
    <row r="20" spans="1:22" ht="31.5" customHeight="1">
      <c r="A20" s="528"/>
      <c r="B20" s="279"/>
      <c r="C20" s="535"/>
      <c r="D20" s="144" t="s">
        <v>275</v>
      </c>
      <c r="E20" s="187">
        <v>3</v>
      </c>
      <c r="F20" s="144" t="s">
        <v>549</v>
      </c>
      <c r="G20" s="538"/>
      <c r="H20" s="528"/>
      <c r="I20" s="195"/>
      <c r="J20" s="525"/>
      <c r="K20" s="525"/>
      <c r="L20" s="124"/>
      <c r="M20" s="124"/>
      <c r="N20" s="124"/>
      <c r="O20" s="124"/>
      <c r="P20" s="124"/>
      <c r="Q20" s="124"/>
      <c r="R20" s="124"/>
      <c r="S20" s="124"/>
      <c r="T20" s="124">
        <v>1</v>
      </c>
      <c r="U20" s="528"/>
      <c r="V20" s="120" t="s">
        <v>988</v>
      </c>
    </row>
    <row r="21" spans="1:22" ht="31.5">
      <c r="A21" s="529"/>
      <c r="B21" s="533"/>
      <c r="C21" s="536"/>
      <c r="D21" s="144" t="s">
        <v>276</v>
      </c>
      <c r="E21" s="187">
        <v>4</v>
      </c>
      <c r="F21" s="144" t="s">
        <v>550</v>
      </c>
      <c r="G21" s="539"/>
      <c r="H21" s="529"/>
      <c r="I21" s="195"/>
      <c r="J21" s="526"/>
      <c r="K21" s="526"/>
      <c r="L21" s="124"/>
      <c r="M21" s="124"/>
      <c r="N21" s="124"/>
      <c r="O21" s="124"/>
      <c r="P21" s="124"/>
      <c r="Q21" s="124"/>
      <c r="R21" s="124"/>
      <c r="S21" s="124"/>
      <c r="T21" s="124">
        <v>1</v>
      </c>
      <c r="U21" s="529"/>
      <c r="V21" s="120"/>
    </row>
    <row r="22" spans="1:22" ht="18" customHeight="1">
      <c r="A22" s="527">
        <v>4</v>
      </c>
      <c r="B22" s="278" t="s">
        <v>106</v>
      </c>
      <c r="C22" s="534" t="s">
        <v>277</v>
      </c>
      <c r="D22" s="144" t="s">
        <v>278</v>
      </c>
      <c r="E22" s="188">
        <v>1</v>
      </c>
      <c r="F22" s="144" t="s">
        <v>551</v>
      </c>
      <c r="G22" s="537" t="s">
        <v>956</v>
      </c>
      <c r="H22" s="527">
        <v>139.31</v>
      </c>
      <c r="I22" s="195">
        <v>1</v>
      </c>
      <c r="J22" s="524" t="s">
        <v>1036</v>
      </c>
      <c r="K22" s="524" t="s">
        <v>1006</v>
      </c>
      <c r="L22" s="123"/>
      <c r="M22" s="123"/>
      <c r="N22" s="123"/>
      <c r="O22" s="123"/>
      <c r="P22" s="123"/>
      <c r="Q22" s="123"/>
      <c r="R22" s="123"/>
      <c r="S22" s="123"/>
      <c r="T22" s="123"/>
      <c r="U22" s="527">
        <v>84.56</v>
      </c>
      <c r="V22" s="120" t="s">
        <v>878</v>
      </c>
    </row>
    <row r="23" spans="1:22" ht="17.25" customHeight="1">
      <c r="A23" s="528"/>
      <c r="B23" s="279"/>
      <c r="C23" s="535"/>
      <c r="D23" s="144" t="s">
        <v>279</v>
      </c>
      <c r="E23" s="188">
        <v>2</v>
      </c>
      <c r="F23" s="144" t="s">
        <v>552</v>
      </c>
      <c r="G23" s="538"/>
      <c r="H23" s="528"/>
      <c r="I23" s="195"/>
      <c r="J23" s="525"/>
      <c r="K23" s="525"/>
      <c r="L23" s="124"/>
      <c r="M23" s="124"/>
      <c r="N23" s="124"/>
      <c r="O23" s="124"/>
      <c r="P23" s="124"/>
      <c r="Q23" s="124"/>
      <c r="R23" s="124"/>
      <c r="S23" s="124"/>
      <c r="T23" s="124">
        <v>1</v>
      </c>
      <c r="U23" s="528"/>
      <c r="V23" s="120" t="s">
        <v>976</v>
      </c>
    </row>
    <row r="24" spans="1:22" ht="31.5">
      <c r="A24" s="529"/>
      <c r="B24" s="533"/>
      <c r="C24" s="536"/>
      <c r="D24" s="144" t="s">
        <v>280</v>
      </c>
      <c r="E24" s="188">
        <v>3</v>
      </c>
      <c r="F24" s="144" t="s">
        <v>553</v>
      </c>
      <c r="G24" s="539"/>
      <c r="H24" s="529"/>
      <c r="I24" s="195"/>
      <c r="J24" s="526"/>
      <c r="K24" s="526"/>
      <c r="L24" s="124"/>
      <c r="M24" s="124"/>
      <c r="N24" s="124"/>
      <c r="O24" s="124"/>
      <c r="P24" s="124"/>
      <c r="Q24" s="124"/>
      <c r="R24" s="124"/>
      <c r="S24" s="124"/>
      <c r="T24" s="124">
        <v>1</v>
      </c>
      <c r="U24" s="529"/>
      <c r="V24" s="120"/>
    </row>
    <row r="25" spans="1:22" ht="31.5">
      <c r="A25" s="527">
        <v>5</v>
      </c>
      <c r="B25" s="278" t="s">
        <v>107</v>
      </c>
      <c r="C25" s="534" t="s">
        <v>281</v>
      </c>
      <c r="D25" s="144" t="s">
        <v>282</v>
      </c>
      <c r="E25" s="188">
        <v>1</v>
      </c>
      <c r="F25" s="144" t="s">
        <v>554</v>
      </c>
      <c r="G25" s="537" t="s">
        <v>906</v>
      </c>
      <c r="H25" s="527">
        <v>186.38</v>
      </c>
      <c r="I25" s="195"/>
      <c r="J25" s="524" t="s">
        <v>1037</v>
      </c>
      <c r="K25" s="524" t="s">
        <v>1006</v>
      </c>
      <c r="L25" s="124"/>
      <c r="M25" s="124">
        <v>1</v>
      </c>
      <c r="N25" s="1"/>
      <c r="O25" s="1"/>
      <c r="P25" s="123"/>
      <c r="Q25" s="123"/>
      <c r="R25" s="123"/>
      <c r="S25" s="123"/>
      <c r="T25" s="123"/>
      <c r="U25" s="527">
        <v>40.200000000000003</v>
      </c>
      <c r="V25" s="120"/>
    </row>
    <row r="26" spans="1:22" ht="31.5">
      <c r="A26" s="528"/>
      <c r="B26" s="279"/>
      <c r="C26" s="535"/>
      <c r="D26" s="144" t="s">
        <v>282</v>
      </c>
      <c r="E26" s="188">
        <v>2</v>
      </c>
      <c r="F26" s="144" t="s">
        <v>555</v>
      </c>
      <c r="G26" s="538"/>
      <c r="H26" s="528"/>
      <c r="I26" s="195"/>
      <c r="J26" s="525"/>
      <c r="K26" s="525"/>
      <c r="L26" s="124"/>
      <c r="M26" s="124"/>
      <c r="N26" s="124"/>
      <c r="O26" s="124">
        <v>1</v>
      </c>
      <c r="Q26" s="123"/>
      <c r="R26" s="123"/>
      <c r="S26" s="123"/>
      <c r="T26" s="123"/>
      <c r="U26" s="528"/>
      <c r="V26" s="120" t="s">
        <v>993</v>
      </c>
    </row>
    <row r="27" spans="1:22" ht="31.5">
      <c r="A27" s="528"/>
      <c r="B27" s="279"/>
      <c r="C27" s="535"/>
      <c r="D27" s="144" t="s">
        <v>283</v>
      </c>
      <c r="E27" s="188">
        <v>3</v>
      </c>
      <c r="F27" s="144" t="s">
        <v>556</v>
      </c>
      <c r="G27" s="538"/>
      <c r="H27" s="528"/>
      <c r="I27" s="195"/>
      <c r="J27" s="525"/>
      <c r="K27" s="525"/>
      <c r="L27" s="124"/>
      <c r="M27" s="124"/>
      <c r="N27" s="124"/>
      <c r="O27" s="124">
        <v>1</v>
      </c>
      <c r="P27" s="123"/>
      <c r="Q27" s="123"/>
      <c r="R27" s="123"/>
      <c r="S27" s="123"/>
      <c r="T27" s="123"/>
      <c r="U27" s="528"/>
      <c r="V27" s="120"/>
    </row>
    <row r="28" spans="1:22" ht="31.5">
      <c r="A28" s="529"/>
      <c r="B28" s="533"/>
      <c r="C28" s="536"/>
      <c r="D28" s="144" t="s">
        <v>284</v>
      </c>
      <c r="E28" s="188">
        <v>4</v>
      </c>
      <c r="F28" s="144" t="s">
        <v>557</v>
      </c>
      <c r="G28" s="539"/>
      <c r="H28" s="529"/>
      <c r="I28" s="195"/>
      <c r="J28" s="526"/>
      <c r="K28" s="526"/>
      <c r="L28" s="124"/>
      <c r="M28" s="124"/>
      <c r="N28" s="124"/>
      <c r="O28" s="124"/>
      <c r="P28" s="124">
        <v>1</v>
      </c>
      <c r="Q28" s="123"/>
      <c r="R28" s="123"/>
      <c r="S28" s="123"/>
      <c r="T28" s="123"/>
      <c r="U28" s="529"/>
      <c r="V28" s="120"/>
    </row>
    <row r="29" spans="1:22" ht="31.5">
      <c r="A29" s="527">
        <v>6</v>
      </c>
      <c r="B29" s="278" t="s">
        <v>108</v>
      </c>
      <c r="C29" s="534" t="s">
        <v>281</v>
      </c>
      <c r="D29" s="144" t="s">
        <v>285</v>
      </c>
      <c r="E29" s="188">
        <v>1</v>
      </c>
      <c r="F29" s="144" t="s">
        <v>558</v>
      </c>
      <c r="G29" s="537" t="s">
        <v>907</v>
      </c>
      <c r="H29" s="527">
        <v>140.08000000000001</v>
      </c>
      <c r="I29" s="195"/>
      <c r="J29" s="524" t="s">
        <v>1046</v>
      </c>
      <c r="K29" s="524" t="s">
        <v>1006</v>
      </c>
      <c r="L29" s="124"/>
      <c r="M29" s="124"/>
      <c r="N29" s="124"/>
      <c r="O29" s="124"/>
      <c r="P29" s="124"/>
      <c r="Q29" s="124"/>
      <c r="R29" s="124"/>
      <c r="S29" s="233"/>
      <c r="T29" s="233">
        <v>1</v>
      </c>
      <c r="U29" s="527">
        <v>125.7</v>
      </c>
      <c r="V29" s="120"/>
    </row>
    <row r="30" spans="1:22" ht="47.25">
      <c r="A30" s="528"/>
      <c r="B30" s="279"/>
      <c r="C30" s="535"/>
      <c r="D30" s="144" t="s">
        <v>286</v>
      </c>
      <c r="E30" s="188">
        <v>2</v>
      </c>
      <c r="F30" s="144" t="s">
        <v>559</v>
      </c>
      <c r="G30" s="538"/>
      <c r="H30" s="528"/>
      <c r="I30" s="195"/>
      <c r="J30" s="525"/>
      <c r="K30" s="525"/>
      <c r="L30" s="124"/>
      <c r="M30" s="124"/>
      <c r="N30" s="124"/>
      <c r="O30" s="124"/>
      <c r="P30" s="124"/>
      <c r="Q30" s="124"/>
      <c r="R30" s="124"/>
      <c r="S30" s="233"/>
      <c r="T30" s="233">
        <v>1</v>
      </c>
      <c r="U30" s="528"/>
      <c r="V30" s="120" t="s">
        <v>994</v>
      </c>
    </row>
    <row r="31" spans="1:22" ht="31.5">
      <c r="A31" s="529"/>
      <c r="B31" s="533"/>
      <c r="C31" s="536"/>
      <c r="D31" s="144" t="s">
        <v>287</v>
      </c>
      <c r="E31" s="188">
        <v>3</v>
      </c>
      <c r="F31" s="144" t="s">
        <v>560</v>
      </c>
      <c r="G31" s="539"/>
      <c r="H31" s="529"/>
      <c r="I31" s="195"/>
      <c r="J31" s="526"/>
      <c r="K31" s="526"/>
      <c r="L31" s="124"/>
      <c r="M31" s="124"/>
      <c r="N31" s="124"/>
      <c r="O31" s="124"/>
      <c r="P31" s="124"/>
      <c r="Q31" s="124"/>
      <c r="R31" s="124"/>
      <c r="S31" s="124"/>
      <c r="T31" s="233">
        <v>1</v>
      </c>
      <c r="U31" s="529"/>
      <c r="V31" s="120"/>
    </row>
    <row r="32" spans="1:22" ht="35.25" customHeight="1">
      <c r="A32" s="527">
        <v>7</v>
      </c>
      <c r="B32" s="278" t="s">
        <v>109</v>
      </c>
      <c r="C32" s="534" t="s">
        <v>288</v>
      </c>
      <c r="D32" s="144" t="s">
        <v>289</v>
      </c>
      <c r="E32" s="188">
        <v>1</v>
      </c>
      <c r="F32" s="143" t="s">
        <v>561</v>
      </c>
      <c r="G32" s="540" t="s">
        <v>908</v>
      </c>
      <c r="H32" s="527">
        <v>184.94</v>
      </c>
      <c r="I32" s="195"/>
      <c r="J32" s="524" t="s">
        <v>1038</v>
      </c>
      <c r="K32" s="524" t="s">
        <v>1006</v>
      </c>
      <c r="L32" s="124"/>
      <c r="M32" s="124"/>
      <c r="N32" s="124"/>
      <c r="O32" s="124"/>
      <c r="P32" s="124"/>
      <c r="Q32" s="124"/>
      <c r="R32" s="124"/>
      <c r="S32" s="124">
        <v>1</v>
      </c>
      <c r="T32" s="123"/>
      <c r="U32" s="527">
        <v>165.35</v>
      </c>
      <c r="V32" s="120"/>
    </row>
    <row r="33" spans="1:22" ht="31.5">
      <c r="A33" s="528"/>
      <c r="B33" s="279"/>
      <c r="C33" s="535"/>
      <c r="D33" s="144" t="s">
        <v>290</v>
      </c>
      <c r="E33" s="188">
        <v>2</v>
      </c>
      <c r="F33" s="143" t="s">
        <v>562</v>
      </c>
      <c r="G33" s="540"/>
      <c r="H33" s="528"/>
      <c r="I33" s="195"/>
      <c r="J33" s="525"/>
      <c r="K33" s="525"/>
      <c r="L33" s="124"/>
      <c r="M33" s="124"/>
      <c r="N33" s="124"/>
      <c r="O33" s="124"/>
      <c r="P33" s="124"/>
      <c r="Q33" s="124"/>
      <c r="R33" s="124"/>
      <c r="S33" s="124"/>
      <c r="T33" s="124">
        <v>1</v>
      </c>
      <c r="U33" s="528"/>
      <c r="V33" s="120" t="s">
        <v>981</v>
      </c>
    </row>
    <row r="34" spans="1:22" ht="31.5">
      <c r="A34" s="528"/>
      <c r="B34" s="279"/>
      <c r="C34" s="535"/>
      <c r="D34" s="144" t="s">
        <v>291</v>
      </c>
      <c r="E34" s="188">
        <v>3</v>
      </c>
      <c r="F34" s="143" t="s">
        <v>563</v>
      </c>
      <c r="G34" s="540"/>
      <c r="H34" s="528"/>
      <c r="I34" s="195"/>
      <c r="J34" s="525"/>
      <c r="K34" s="525"/>
      <c r="L34" s="124"/>
      <c r="M34" s="124"/>
      <c r="N34" s="124"/>
      <c r="O34" s="124"/>
      <c r="P34" s="124"/>
      <c r="Q34" s="124"/>
      <c r="R34" s="124"/>
      <c r="S34" s="124"/>
      <c r="T34" s="124">
        <v>1</v>
      </c>
      <c r="U34" s="528"/>
      <c r="V34" s="120"/>
    </row>
    <row r="35" spans="1:22" ht="31.5">
      <c r="A35" s="529"/>
      <c r="B35" s="533"/>
      <c r="C35" s="536"/>
      <c r="D35" s="144" t="s">
        <v>292</v>
      </c>
      <c r="E35" s="188">
        <v>4</v>
      </c>
      <c r="F35" s="143" t="s">
        <v>564</v>
      </c>
      <c r="G35" s="540"/>
      <c r="H35" s="529"/>
      <c r="I35" s="195"/>
      <c r="J35" s="526"/>
      <c r="K35" s="526"/>
      <c r="L35" s="124"/>
      <c r="M35" s="124"/>
      <c r="N35" s="124"/>
      <c r="O35" s="124"/>
      <c r="P35" s="124"/>
      <c r="Q35" s="124"/>
      <c r="R35" s="124"/>
      <c r="S35" s="124"/>
      <c r="T35" s="124">
        <v>1</v>
      </c>
      <c r="U35" s="529"/>
      <c r="V35" s="120"/>
    </row>
    <row r="36" spans="1:22" ht="19.5" customHeight="1">
      <c r="A36" s="527">
        <v>8</v>
      </c>
      <c r="B36" s="278" t="s">
        <v>110</v>
      </c>
      <c r="C36" s="534" t="s">
        <v>288</v>
      </c>
      <c r="D36" s="144" t="s">
        <v>293</v>
      </c>
      <c r="E36" s="188">
        <v>1</v>
      </c>
      <c r="F36" s="143" t="s">
        <v>769</v>
      </c>
      <c r="G36" s="540" t="s">
        <v>908</v>
      </c>
      <c r="H36" s="527">
        <v>182.83</v>
      </c>
      <c r="I36" s="196"/>
      <c r="J36" s="524" t="s">
        <v>1038</v>
      </c>
      <c r="K36" s="524" t="s">
        <v>1006</v>
      </c>
      <c r="L36" s="124"/>
      <c r="M36" s="124"/>
      <c r="N36" s="124"/>
      <c r="O36" s="124"/>
      <c r="P36" s="124"/>
      <c r="Q36" s="124"/>
      <c r="R36" s="124"/>
      <c r="S36" s="124">
        <v>1</v>
      </c>
      <c r="T36" s="123"/>
      <c r="U36" s="527">
        <v>141.32</v>
      </c>
      <c r="V36" s="120"/>
    </row>
    <row r="37" spans="1:22" ht="31.5">
      <c r="A37" s="528"/>
      <c r="B37" s="279"/>
      <c r="C37" s="535"/>
      <c r="D37" s="144" t="s">
        <v>293</v>
      </c>
      <c r="E37" s="188">
        <v>2</v>
      </c>
      <c r="F37" s="143" t="s">
        <v>565</v>
      </c>
      <c r="G37" s="540"/>
      <c r="H37" s="528"/>
      <c r="I37" s="196"/>
      <c r="J37" s="525"/>
      <c r="K37" s="525"/>
      <c r="L37" s="124"/>
      <c r="M37" s="124"/>
      <c r="N37" s="124"/>
      <c r="O37" s="124"/>
      <c r="P37" s="124"/>
      <c r="Q37" s="124"/>
      <c r="R37" s="124"/>
      <c r="S37" s="124">
        <v>1</v>
      </c>
      <c r="T37" s="123"/>
      <c r="U37" s="528"/>
      <c r="V37" s="120" t="s">
        <v>976</v>
      </c>
    </row>
    <row r="38" spans="1:22" ht="31.5">
      <c r="A38" s="528"/>
      <c r="B38" s="279"/>
      <c r="C38" s="535"/>
      <c r="D38" s="144" t="s">
        <v>294</v>
      </c>
      <c r="E38" s="188">
        <v>3</v>
      </c>
      <c r="F38" s="143" t="s">
        <v>566</v>
      </c>
      <c r="G38" s="540"/>
      <c r="H38" s="528"/>
      <c r="I38" s="197"/>
      <c r="J38" s="525"/>
      <c r="K38" s="525"/>
      <c r="L38" s="124"/>
      <c r="M38" s="124"/>
      <c r="N38" s="124"/>
      <c r="O38" s="124"/>
      <c r="P38" s="124"/>
      <c r="Q38" s="124"/>
      <c r="R38" s="124"/>
      <c r="S38" s="124">
        <v>1</v>
      </c>
      <c r="T38" s="123"/>
      <c r="U38" s="528"/>
      <c r="V38" s="120"/>
    </row>
    <row r="39" spans="1:22" ht="31.5">
      <c r="A39" s="529"/>
      <c r="B39" s="533"/>
      <c r="C39" s="536"/>
      <c r="D39" s="144" t="s">
        <v>295</v>
      </c>
      <c r="E39" s="188">
        <v>4</v>
      </c>
      <c r="F39" s="143" t="s">
        <v>567</v>
      </c>
      <c r="G39" s="540"/>
      <c r="H39" s="529"/>
      <c r="I39" s="196"/>
      <c r="J39" s="526"/>
      <c r="K39" s="526"/>
      <c r="L39" s="124"/>
      <c r="M39" s="124"/>
      <c r="N39" s="124"/>
      <c r="O39" s="124"/>
      <c r="P39" s="124"/>
      <c r="Q39" s="124"/>
      <c r="R39" s="124"/>
      <c r="S39" s="124"/>
      <c r="T39" s="124">
        <v>1</v>
      </c>
      <c r="U39" s="529"/>
      <c r="V39" s="120"/>
    </row>
    <row r="40" spans="1:22" ht="31.5">
      <c r="A40" s="527">
        <v>9</v>
      </c>
      <c r="B40" s="278" t="s">
        <v>111</v>
      </c>
      <c r="C40" s="534" t="s">
        <v>288</v>
      </c>
      <c r="D40" s="144" t="s">
        <v>296</v>
      </c>
      <c r="E40" s="188">
        <v>1</v>
      </c>
      <c r="F40" s="143" t="s">
        <v>568</v>
      </c>
      <c r="G40" s="537" t="s">
        <v>772</v>
      </c>
      <c r="H40" s="527">
        <v>139.04</v>
      </c>
      <c r="I40" s="195"/>
      <c r="J40" s="524" t="s">
        <v>1045</v>
      </c>
      <c r="K40" s="524" t="s">
        <v>1028</v>
      </c>
      <c r="L40" s="254">
        <v>1</v>
      </c>
      <c r="M40" s="123"/>
      <c r="N40" s="123"/>
      <c r="O40" s="123"/>
      <c r="P40" s="123"/>
      <c r="Q40" s="123"/>
      <c r="R40" s="123"/>
      <c r="S40" s="123"/>
      <c r="T40" s="123"/>
      <c r="U40" s="527">
        <v>66.239999999999995</v>
      </c>
      <c r="V40" s="120" t="s">
        <v>781</v>
      </c>
    </row>
    <row r="41" spans="1:22" ht="33.75" customHeight="1">
      <c r="A41" s="528"/>
      <c r="B41" s="279"/>
      <c r="C41" s="535"/>
      <c r="D41" s="144" t="s">
        <v>297</v>
      </c>
      <c r="E41" s="188">
        <v>2</v>
      </c>
      <c r="F41" s="143" t="s">
        <v>569</v>
      </c>
      <c r="G41" s="538"/>
      <c r="H41" s="528"/>
      <c r="I41" s="195"/>
      <c r="J41" s="525"/>
      <c r="K41" s="525"/>
      <c r="L41" s="124"/>
      <c r="M41" s="124"/>
      <c r="N41" s="124"/>
      <c r="O41" s="124"/>
      <c r="P41" s="124"/>
      <c r="Q41" s="124"/>
      <c r="R41" s="124"/>
      <c r="S41" s="124"/>
      <c r="T41" s="255">
        <v>1</v>
      </c>
      <c r="U41" s="528"/>
      <c r="V41" s="120"/>
    </row>
    <row r="42" spans="1:22" ht="31.5">
      <c r="A42" s="529"/>
      <c r="B42" s="533"/>
      <c r="C42" s="536"/>
      <c r="D42" s="144" t="s">
        <v>298</v>
      </c>
      <c r="E42" s="188">
        <v>3</v>
      </c>
      <c r="F42" s="143" t="s">
        <v>570</v>
      </c>
      <c r="G42" s="539"/>
      <c r="H42" s="529"/>
      <c r="I42" s="195"/>
      <c r="J42" s="526"/>
      <c r="K42" s="526"/>
      <c r="L42" s="124"/>
      <c r="M42" s="124"/>
      <c r="N42" s="124"/>
      <c r="O42" s="124"/>
      <c r="P42" s="124"/>
      <c r="Q42" s="124"/>
      <c r="R42" s="124"/>
      <c r="S42" s="233">
        <v>1</v>
      </c>
      <c r="T42" s="123"/>
      <c r="U42" s="529"/>
      <c r="V42" s="120"/>
    </row>
    <row r="43" spans="1:22" ht="16.5" customHeight="1">
      <c r="A43" s="274"/>
      <c r="B43" s="530" t="s">
        <v>433</v>
      </c>
      <c r="C43" s="531"/>
      <c r="D43" s="532"/>
      <c r="E43" s="128">
        <f>E12+E17+E21+E24+E28+E31+E35+E39+E42</f>
        <v>34</v>
      </c>
      <c r="F43" s="129"/>
      <c r="G43" s="162"/>
      <c r="H43" s="130">
        <f>SUM(H9:H42)</f>
        <v>1593.61</v>
      </c>
      <c r="I43" s="128">
        <f>SUM(I9:I42)</f>
        <v>2</v>
      </c>
      <c r="J43" s="148"/>
      <c r="K43" s="148"/>
      <c r="L43" s="128">
        <f>SUM(L9:L42)</f>
        <v>1</v>
      </c>
      <c r="M43" s="128">
        <f t="shared" ref="M43:T43" si="0">SUM(M9:M42)</f>
        <v>1</v>
      </c>
      <c r="N43" s="128">
        <f t="shared" si="0"/>
        <v>1</v>
      </c>
      <c r="O43" s="128">
        <f t="shared" si="0"/>
        <v>2</v>
      </c>
      <c r="P43" s="128">
        <f t="shared" si="0"/>
        <v>1</v>
      </c>
      <c r="Q43" s="128">
        <f t="shared" si="0"/>
        <v>0</v>
      </c>
      <c r="R43" s="128">
        <f t="shared" si="0"/>
        <v>2</v>
      </c>
      <c r="S43" s="128">
        <f>SUM(S9:S42)</f>
        <v>5</v>
      </c>
      <c r="T43" s="128">
        <f t="shared" si="0"/>
        <v>19</v>
      </c>
      <c r="U43" s="198">
        <f>SUM(U9:U42)</f>
        <v>1079.2200000000003</v>
      </c>
      <c r="V43" s="131"/>
    </row>
    <row r="44" spans="1:22" ht="15.75">
      <c r="A44" s="286" t="s">
        <v>857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8"/>
    </row>
    <row r="45" spans="1:22" ht="79.5" customHeight="1">
      <c r="A45" s="270">
        <v>1</v>
      </c>
      <c r="B45" s="266" t="s">
        <v>819</v>
      </c>
      <c r="C45" s="199" t="s">
        <v>288</v>
      </c>
      <c r="D45" s="199" t="s">
        <v>295</v>
      </c>
      <c r="E45" s="188">
        <v>1</v>
      </c>
      <c r="F45" s="144" t="s">
        <v>875</v>
      </c>
      <c r="G45" s="200" t="s">
        <v>974</v>
      </c>
      <c r="H45" s="271">
        <v>45.87</v>
      </c>
      <c r="I45" s="195"/>
      <c r="J45" s="273" t="s">
        <v>1043</v>
      </c>
      <c r="K45" s="273" t="s">
        <v>1044</v>
      </c>
      <c r="L45" s="124"/>
      <c r="M45" s="124"/>
      <c r="N45" s="124"/>
      <c r="O45" s="124"/>
      <c r="P45" s="124"/>
      <c r="Q45" s="124"/>
      <c r="R45" s="124"/>
      <c r="S45" s="124"/>
      <c r="T45" s="124">
        <v>1</v>
      </c>
      <c r="U45" s="271">
        <v>39.96</v>
      </c>
      <c r="V45" s="70" t="s">
        <v>955</v>
      </c>
    </row>
    <row r="46" spans="1:22" ht="16.5" customHeight="1">
      <c r="A46" s="274"/>
      <c r="B46" s="520" t="s">
        <v>433</v>
      </c>
      <c r="C46" s="521"/>
      <c r="D46" s="522"/>
      <c r="E46" s="128">
        <f>E45</f>
        <v>1</v>
      </c>
      <c r="F46" s="129"/>
      <c r="G46" s="162"/>
      <c r="H46" s="130">
        <f>H45</f>
        <v>45.87</v>
      </c>
      <c r="I46" s="128">
        <f>SUM(I45:I45)</f>
        <v>0</v>
      </c>
      <c r="J46" s="148"/>
      <c r="K46" s="148"/>
      <c r="L46" s="128">
        <f t="shared" ref="L46:U46" si="1">SUM(L45:L45)</f>
        <v>0</v>
      </c>
      <c r="M46" s="128">
        <f t="shared" si="1"/>
        <v>0</v>
      </c>
      <c r="N46" s="128">
        <f t="shared" si="1"/>
        <v>0</v>
      </c>
      <c r="O46" s="128">
        <f t="shared" si="1"/>
        <v>0</v>
      </c>
      <c r="P46" s="128">
        <f t="shared" si="1"/>
        <v>0</v>
      </c>
      <c r="Q46" s="128">
        <f t="shared" si="1"/>
        <v>0</v>
      </c>
      <c r="R46" s="128">
        <f t="shared" si="1"/>
        <v>0</v>
      </c>
      <c r="S46" s="128">
        <f t="shared" si="1"/>
        <v>0</v>
      </c>
      <c r="T46" s="128">
        <f t="shared" si="1"/>
        <v>1</v>
      </c>
      <c r="U46" s="128">
        <f t="shared" si="1"/>
        <v>39.96</v>
      </c>
      <c r="V46" s="131"/>
    </row>
    <row r="47" spans="1:22" ht="15.75">
      <c r="A47" s="135"/>
      <c r="B47" s="135"/>
      <c r="C47" s="135"/>
      <c r="D47" s="135"/>
      <c r="E47" s="189"/>
      <c r="F47" s="135"/>
      <c r="G47" s="165"/>
      <c r="H47" s="189"/>
      <c r="I47" s="189"/>
      <c r="J47" s="150"/>
      <c r="K47" s="150"/>
      <c r="L47" s="135"/>
      <c r="M47" s="135"/>
      <c r="N47" s="135"/>
      <c r="O47" s="135"/>
      <c r="P47" s="135"/>
      <c r="Q47" s="135"/>
      <c r="R47" s="135"/>
      <c r="S47" s="135"/>
      <c r="T47" s="135"/>
      <c r="U47" s="189"/>
      <c r="V47" s="135"/>
    </row>
    <row r="48" spans="1:22" ht="15.75">
      <c r="A48" s="135"/>
      <c r="B48" s="135"/>
      <c r="C48" s="135"/>
      <c r="D48" s="135"/>
      <c r="E48" s="189"/>
      <c r="F48" s="135"/>
      <c r="G48" s="165"/>
      <c r="H48" s="189"/>
      <c r="I48" s="189"/>
      <c r="J48" s="150"/>
      <c r="K48" s="150"/>
      <c r="L48" s="135"/>
      <c r="M48" s="135"/>
      <c r="N48" s="135"/>
      <c r="O48" s="135"/>
      <c r="P48" s="135"/>
      <c r="Q48" s="135"/>
      <c r="R48" s="135"/>
      <c r="S48" s="135"/>
      <c r="T48" s="135"/>
      <c r="U48" s="189"/>
      <c r="V48" s="135"/>
    </row>
    <row r="49" spans="1:22" ht="15.75">
      <c r="A49" s="258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</row>
    <row r="50" spans="1:22" ht="15.75">
      <c r="A50" s="258"/>
      <c r="B50" s="137"/>
      <c r="C50" s="137"/>
      <c r="D50" s="137"/>
      <c r="E50" s="272"/>
      <c r="F50" s="137"/>
      <c r="G50" s="166"/>
      <c r="H50" s="272"/>
      <c r="I50" s="272"/>
      <c r="J50" s="151"/>
      <c r="K50" s="151"/>
      <c r="L50" s="137"/>
      <c r="M50" s="137"/>
      <c r="N50" s="137"/>
      <c r="O50" s="137"/>
      <c r="P50" s="137"/>
      <c r="Q50" s="137"/>
      <c r="R50" s="137"/>
      <c r="S50" s="137"/>
      <c r="T50" s="137"/>
      <c r="U50" s="272"/>
      <c r="V50" s="137"/>
    </row>
    <row r="51" spans="1:22">
      <c r="A51" s="55"/>
      <c r="B51" s="55"/>
      <c r="C51" s="55"/>
      <c r="D51" s="55"/>
      <c r="E51" s="265"/>
      <c r="F51" s="55"/>
      <c r="G51" s="55"/>
      <c r="H51" s="265"/>
      <c r="I51" s="26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265"/>
      <c r="V51" s="55"/>
    </row>
    <row r="52" spans="1:22">
      <c r="A52" s="55"/>
      <c r="B52" s="55"/>
      <c r="C52" s="55"/>
      <c r="D52" s="55"/>
      <c r="E52" s="265"/>
      <c r="F52" s="55"/>
      <c r="G52" s="55"/>
      <c r="H52" s="265"/>
      <c r="I52" s="26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265"/>
      <c r="V52" s="55"/>
    </row>
    <row r="53" spans="1:22">
      <c r="A53" s="55"/>
      <c r="B53" s="55"/>
      <c r="C53" s="55"/>
      <c r="D53" s="55"/>
      <c r="E53" s="265"/>
      <c r="F53" s="55"/>
      <c r="G53" s="55"/>
      <c r="H53" s="265"/>
      <c r="I53" s="26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265"/>
      <c r="V53" s="55"/>
    </row>
  </sheetData>
  <mergeCells count="103"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</mergeCells>
  <pageMargins left="0.7" right="0.7" top="0.75" bottom="0.75" header="0.3" footer="0.3"/>
  <pageSetup scale="47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2014-11-06T07:58:16Z</cp:lastPrinted>
  <dcterms:created xsi:type="dcterms:W3CDTF">2012-03-01T16:49:07Z</dcterms:created>
  <dcterms:modified xsi:type="dcterms:W3CDTF">2014-12-23T11:09:01Z</dcterms:modified>
</cp:coreProperties>
</file>